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Tokyo-server\商品課のみ2\★マーケティング_2014～★\ホームページ\Webrelease用画像\サポート、選定\"/>
    </mc:Choice>
  </mc:AlternateContent>
  <xr:revisionPtr revIDLastSave="0" documentId="8_{FC856196-AC98-465A-A415-1C7715480EB5}" xr6:coauthVersionLast="47" xr6:coauthVersionMax="47" xr10:uidLastSave="{00000000-0000-0000-0000-000000000000}"/>
  <workbookProtection workbookAlgorithmName="SHA-512" workbookHashValue="8Bh2c7IB/DYMtoQD0t/jYIuPydeNH/aJ8H6HQgJOxV+t+7TdWtpPKQKSajqe/e0jCzbOq/6g3QREiBR18nW3YA==" workbookSaltValue="i0h8AVcrlEAz4twb5mcO2A==" workbookSpinCount="100000" lockStructure="1"/>
  <bookViews>
    <workbookView xWindow="-108" yWindow="-108" windowWidth="23256" windowHeight="12576" firstSheet="3" activeTab="4" xr2:uid="{00000000-000D-0000-FFFF-FFFF00000000}"/>
  </bookViews>
  <sheets>
    <sheet name="1階換気経路" sheetId="19" state="hidden" r:id="rId1"/>
    <sheet name="1階換気経路 (LA)" sheetId="26" state="hidden" r:id="rId2"/>
    <sheet name="1階換気経路(A3用)" sheetId="27" state="hidden" r:id="rId3"/>
    <sheet name="【入力例】" sheetId="29" r:id="rId4"/>
    <sheet name="換気量計算 機種選定書" sheetId="2" r:id="rId5"/>
    <sheet name="注意書" sheetId="28" r:id="rId6"/>
    <sheet name="配線図" sheetId="24" state="hidden" r:id="rId7"/>
    <sheet name="項目関係" sheetId="7" state="hidden" r:id="rId8"/>
  </sheets>
  <externalReferences>
    <externalReference r:id="rId9"/>
    <externalReference r:id="rId10"/>
  </externalReferences>
  <definedNames>
    <definedName name="_xlnm.Print_Area" localSheetId="3">【入力例】!$A$1:$M$45</definedName>
    <definedName name="_xlnm.Print_Area" localSheetId="0">'1階換気経路'!$A$1:$P$45</definedName>
    <definedName name="_xlnm.Print_Area" localSheetId="1">'1階換気経路 (LA)'!$A$1:$P$45</definedName>
    <definedName name="_xlnm.Print_Area" localSheetId="2">'1階換気経路(A3用)'!$A$1:$W$63</definedName>
    <definedName name="_xlnm.Print_Area" localSheetId="4">'換気量計算 機種選定書'!$A$1:$M$45</definedName>
    <definedName name="_xlnm.Print_Area" localSheetId="7">項目関係!$A$1:$M$24</definedName>
    <definedName name="_xlnm.Print_Area" localSheetId="5">注意書!$A$1:$O$50</definedName>
    <definedName name="_xlnm.Print_Area" localSheetId="6">配線図!$A$1:$AN$41</definedName>
    <definedName name="フード機種型番">項目関係!$L$5:$L$17</definedName>
    <definedName name="フード機種品名">項目関係!$K$5:$K$17</definedName>
    <definedName name="給気機材型番">項目関係!$C$5:$C$9</definedName>
    <definedName name="給気機材品名">項目関係!$B$5:$B$9</definedName>
    <definedName name="金額">項目関係!$M$5:$M$17</definedName>
    <definedName name="熱損失係数">'[1]◎○暖房設備 '!$C$25</definedName>
    <definedName name="排気機材型番" localSheetId="3">[2]項目関係!$G$5:$G$44</definedName>
    <definedName name="排気機材型番">項目関係!$G$5:$G$44</definedName>
    <definedName name="排気機材品名">項目関係!$F$5:$F$44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9" l="1"/>
  <c r="K26" i="29"/>
  <c r="I25" i="29"/>
  <c r="M25" i="29" s="1"/>
  <c r="G25" i="29"/>
  <c r="F25" i="29"/>
  <c r="E25" i="29"/>
  <c r="I24" i="29"/>
  <c r="M24" i="29" s="1"/>
  <c r="G24" i="29"/>
  <c r="F24" i="29"/>
  <c r="E24" i="29"/>
  <c r="I23" i="29"/>
  <c r="M23" i="29" s="1"/>
  <c r="G23" i="29"/>
  <c r="F23" i="29"/>
  <c r="E23" i="29"/>
  <c r="I22" i="29"/>
  <c r="M22" i="29" s="1"/>
  <c r="G22" i="29"/>
  <c r="F22" i="29"/>
  <c r="E22" i="29"/>
  <c r="I21" i="29"/>
  <c r="M21" i="29" s="1"/>
  <c r="G21" i="29"/>
  <c r="F21" i="29"/>
  <c r="E21" i="29"/>
  <c r="M20" i="29"/>
  <c r="I20" i="29"/>
  <c r="G20" i="29"/>
  <c r="F20" i="29"/>
  <c r="E20" i="29"/>
  <c r="I19" i="29"/>
  <c r="M19" i="29" s="1"/>
  <c r="G19" i="29"/>
  <c r="F19" i="29"/>
  <c r="E19" i="29"/>
  <c r="M18" i="29"/>
  <c r="I18" i="29"/>
  <c r="G18" i="29"/>
  <c r="F18" i="29"/>
  <c r="E18" i="29"/>
  <c r="I17" i="29"/>
  <c r="M17" i="29" s="1"/>
  <c r="G17" i="29"/>
  <c r="F17" i="29"/>
  <c r="E17" i="29"/>
  <c r="M16" i="29"/>
  <c r="I16" i="29"/>
  <c r="G16" i="29"/>
  <c r="F16" i="29"/>
  <c r="E16" i="29"/>
  <c r="I15" i="29"/>
  <c r="M15" i="29" s="1"/>
  <c r="G15" i="29"/>
  <c r="F15" i="29"/>
  <c r="E15" i="29"/>
  <c r="M14" i="29"/>
  <c r="I14" i="29"/>
  <c r="G14" i="29"/>
  <c r="F14" i="29"/>
  <c r="E14" i="29"/>
  <c r="I13" i="29"/>
  <c r="M13" i="29" s="1"/>
  <c r="G13" i="29"/>
  <c r="F13" i="29"/>
  <c r="E13" i="29"/>
  <c r="I12" i="29"/>
  <c r="F12" i="29"/>
  <c r="C12" i="29"/>
  <c r="E12" i="29" s="1"/>
  <c r="G12" i="29" s="1"/>
  <c r="I11" i="29"/>
  <c r="M11" i="29" s="1"/>
  <c r="F11" i="29"/>
  <c r="C11" i="29"/>
  <c r="E11" i="29" s="1"/>
  <c r="G11" i="29" s="1"/>
  <c r="I10" i="29"/>
  <c r="F10" i="29"/>
  <c r="E10" i="29"/>
  <c r="G10" i="29" s="1"/>
  <c r="G26" i="29" s="1"/>
  <c r="C10" i="29"/>
  <c r="C26" i="29" s="1"/>
  <c r="G48" i="29" l="1"/>
  <c r="D29" i="29"/>
  <c r="M26" i="29"/>
  <c r="E26" i="29"/>
  <c r="D35" i="29" l="1"/>
  <c r="D33" i="29"/>
  <c r="D31" i="29"/>
  <c r="E13" i="2" l="1"/>
  <c r="G13" i="2" s="1"/>
  <c r="F13" i="2"/>
  <c r="E14" i="2"/>
  <c r="F14" i="2"/>
  <c r="G14" i="2"/>
  <c r="E15" i="2"/>
  <c r="F15" i="2"/>
  <c r="G15" i="2"/>
  <c r="E16" i="2"/>
  <c r="F16" i="2"/>
  <c r="G16" i="2"/>
  <c r="E17" i="2"/>
  <c r="F17" i="2"/>
  <c r="G17" i="2"/>
  <c r="E18" i="2"/>
  <c r="F18" i="2"/>
  <c r="G18" i="2"/>
  <c r="E19" i="2"/>
  <c r="F19" i="2"/>
  <c r="G19" i="2"/>
  <c r="E20" i="2"/>
  <c r="F20" i="2"/>
  <c r="G20" i="2"/>
  <c r="E21" i="2"/>
  <c r="F21" i="2"/>
  <c r="G21" i="2"/>
  <c r="E22" i="2"/>
  <c r="F22" i="2"/>
  <c r="G22" i="2"/>
  <c r="E23" i="2"/>
  <c r="F23" i="2"/>
  <c r="G23" i="2"/>
  <c r="E24" i="2"/>
  <c r="F24" i="2"/>
  <c r="G24" i="2"/>
  <c r="F10" i="2"/>
  <c r="F11" i="2"/>
  <c r="F12" i="2"/>
  <c r="E10" i="2"/>
  <c r="E11" i="2"/>
  <c r="G11" i="2" s="1"/>
  <c r="E12" i="2"/>
  <c r="G12" i="2" s="1"/>
  <c r="G10" i="2" l="1"/>
  <c r="B45" i="19"/>
  <c r="G49" i="19" l="1"/>
  <c r="G50" i="19"/>
  <c r="I15" i="2" l="1"/>
  <c r="M15" i="2" s="1"/>
  <c r="B63" i="27" l="1"/>
  <c r="I25" i="2" l="1"/>
  <c r="M25" i="2" s="1"/>
  <c r="I24" i="2"/>
  <c r="M24" i="2" s="1"/>
  <c r="I23" i="2"/>
  <c r="M23" i="2" s="1"/>
  <c r="I22" i="2"/>
  <c r="M22" i="2" s="1"/>
  <c r="I21" i="2"/>
  <c r="M21" i="2" s="1"/>
  <c r="I20" i="2"/>
  <c r="M20" i="2" s="1"/>
  <c r="I19" i="2"/>
  <c r="M19" i="2" s="1"/>
  <c r="I18" i="2"/>
  <c r="M18" i="2" s="1"/>
  <c r="I17" i="2"/>
  <c r="M17" i="2" s="1"/>
  <c r="I16" i="2"/>
  <c r="M16" i="2" s="1"/>
  <c r="I14" i="2"/>
  <c r="M14" i="2" s="1"/>
  <c r="I13" i="2"/>
  <c r="M13" i="2" s="1"/>
  <c r="I12" i="2"/>
  <c r="M12" i="2" s="1"/>
  <c r="I11" i="2"/>
  <c r="M11" i="2" s="1"/>
  <c r="I10" i="2"/>
  <c r="M10" i="2" s="1"/>
  <c r="L26" i="2" l="1"/>
  <c r="E25" i="2"/>
  <c r="G25" i="2" s="1"/>
  <c r="F25" i="2"/>
  <c r="N45" i="26" l="1"/>
  <c r="B45" i="26"/>
  <c r="U63" i="27"/>
  <c r="M26" i="2" l="1"/>
  <c r="D31" i="2" l="1"/>
  <c r="N45" i="19" l="1"/>
  <c r="K26" i="2" l="1"/>
  <c r="G26" i="2" l="1"/>
  <c r="D29" i="2" l="1"/>
  <c r="G48" i="2"/>
  <c r="C26" i="2"/>
  <c r="E26" i="2" l="1"/>
  <c r="D35" i="2" l="1"/>
  <c r="D33" i="2"/>
</calcChain>
</file>

<file path=xl/sharedStrings.xml><?xml version="1.0" encoding="utf-8"?>
<sst xmlns="http://schemas.openxmlformats.org/spreadsheetml/2006/main" count="396" uniqueCount="236">
  <si>
    <t>住宅情報</t>
    <rPh sb="0" eb="2">
      <t>ジュウタク</t>
    </rPh>
    <rPh sb="2" eb="4">
      <t>ジョウホウ</t>
    </rPh>
    <phoneticPr fontId="13"/>
  </si>
  <si>
    <t>気積</t>
  </si>
  <si>
    <t>回数</t>
  </si>
  <si>
    <t>[m]</t>
  </si>
  <si>
    <r>
      <t>[m</t>
    </r>
    <r>
      <rPr>
        <vertAlign val="superscript"/>
        <sz val="11"/>
        <rFont val="ＭＳ Ｐゴシック"/>
        <family val="3"/>
        <charset val="128"/>
      </rPr>
      <t>2</t>
    </r>
    <r>
      <rPr>
        <sz val="11"/>
        <rFont val="ＭＳ Ｐゴシック"/>
        <family val="3"/>
        <charset val="128"/>
      </rPr>
      <t>]</t>
    </r>
  </si>
  <si>
    <r>
      <t>[m</t>
    </r>
    <r>
      <rPr>
        <vertAlign val="superscript"/>
        <sz val="11"/>
        <rFont val="ＭＳ Ｐゴシック"/>
        <family val="3"/>
        <charset val="128"/>
      </rPr>
      <t>3</t>
    </r>
    <r>
      <rPr>
        <sz val="11"/>
        <rFont val="ＭＳ Ｐゴシック"/>
        <family val="3"/>
        <charset val="128"/>
      </rPr>
      <t>]</t>
    </r>
  </si>
  <si>
    <t>noscale</t>
    <phoneticPr fontId="9"/>
  </si>
  <si>
    <t>日付　：</t>
  </si>
  <si>
    <t>邸名　：</t>
    <rPh sb="0" eb="1">
      <t>テイ</t>
    </rPh>
    <rPh sb="1" eb="2">
      <t>メイ</t>
    </rPh>
    <phoneticPr fontId="9"/>
  </si>
  <si>
    <t>換気量計算書</t>
    <rPh sb="0" eb="3">
      <t>カンキリョウ</t>
    </rPh>
    <rPh sb="3" eb="6">
      <t>ケイサンショ</t>
    </rPh>
    <phoneticPr fontId="13"/>
  </si>
  <si>
    <t>機種選定書</t>
    <rPh sb="0" eb="2">
      <t>キシュ</t>
    </rPh>
    <rPh sb="2" eb="4">
      <t>センテイ</t>
    </rPh>
    <rPh sb="4" eb="5">
      <t>ショ</t>
    </rPh>
    <phoneticPr fontId="9"/>
  </si>
  <si>
    <t>（A）</t>
    <phoneticPr fontId="9"/>
  </si>
  <si>
    <t>必要換気量</t>
    <rPh sb="2" eb="5">
      <t>カンキリョウ</t>
    </rPh>
    <phoneticPr fontId="9"/>
  </si>
  <si>
    <t>換気の分類</t>
    <rPh sb="0" eb="2">
      <t>カンキ</t>
    </rPh>
    <rPh sb="3" eb="5">
      <t>ブンルイ</t>
    </rPh>
    <phoneticPr fontId="9"/>
  </si>
  <si>
    <t>機種選定書</t>
    <rPh sb="0" eb="2">
      <t>キシュ</t>
    </rPh>
    <rPh sb="2" eb="4">
      <t>センテイ</t>
    </rPh>
    <rPh sb="4" eb="5">
      <t>ショ</t>
    </rPh>
    <phoneticPr fontId="9"/>
  </si>
  <si>
    <t>[n/h]</t>
    <phoneticPr fontId="9"/>
  </si>
  <si>
    <t>必要換気回数</t>
    <rPh sb="4" eb="6">
      <t>カイスウ</t>
    </rPh>
    <phoneticPr fontId="9"/>
  </si>
  <si>
    <t>対象面積</t>
    <rPh sb="0" eb="2">
      <t>タイショウ</t>
    </rPh>
    <phoneticPr fontId="9"/>
  </si>
  <si>
    <t>風量切替スイッチ</t>
    <rPh sb="0" eb="2">
      <t>フウリョウ</t>
    </rPh>
    <rPh sb="2" eb="4">
      <t>キリカエ</t>
    </rPh>
    <phoneticPr fontId="9"/>
  </si>
  <si>
    <t>風量</t>
    <rPh sb="0" eb="2">
      <t>フウリョウ</t>
    </rPh>
    <phoneticPr fontId="9"/>
  </si>
  <si>
    <t>ドア等の通気</t>
    <rPh sb="2" eb="3">
      <t>トウ</t>
    </rPh>
    <rPh sb="4" eb="6">
      <t>ツウキ</t>
    </rPh>
    <phoneticPr fontId="9"/>
  </si>
  <si>
    <t>24時間換気対象外</t>
    <rPh sb="2" eb="4">
      <t>ジカン</t>
    </rPh>
    <rPh sb="4" eb="6">
      <t>カンキ</t>
    </rPh>
    <rPh sb="6" eb="9">
      <t>タイショウガイ</t>
    </rPh>
    <phoneticPr fontId="9"/>
  </si>
  <si>
    <t>1階換気経路</t>
    <rPh sb="1" eb="2">
      <t>カイ</t>
    </rPh>
    <rPh sb="2" eb="4">
      <t>カンキ</t>
    </rPh>
    <rPh sb="4" eb="6">
      <t>ケイロ</t>
    </rPh>
    <phoneticPr fontId="9"/>
  </si>
  <si>
    <t>静圧</t>
    <rPh sb="0" eb="2">
      <t>セイアツ</t>
    </rPh>
    <phoneticPr fontId="9"/>
  </si>
  <si>
    <t>※本資料は平成15年7月1日現在の建築基準法に準拠したものです。実際に申請、施工を行う際はその時点の建築基準法をご確認ください。</t>
    <rPh sb="1" eb="2">
      <t>ホン</t>
    </rPh>
    <rPh sb="2" eb="4">
      <t>シリョウ</t>
    </rPh>
    <rPh sb="5" eb="7">
      <t>ヘイセイ</t>
    </rPh>
    <rPh sb="9" eb="10">
      <t>ネン</t>
    </rPh>
    <rPh sb="11" eb="12">
      <t>ガツ</t>
    </rPh>
    <rPh sb="13" eb="14">
      <t>ニチ</t>
    </rPh>
    <rPh sb="14" eb="16">
      <t>ゲンザイ</t>
    </rPh>
    <rPh sb="17" eb="19">
      <t>ケンチク</t>
    </rPh>
    <rPh sb="19" eb="22">
      <t>キジュンホウ</t>
    </rPh>
    <rPh sb="23" eb="25">
      <t>ジュンキョ</t>
    </rPh>
    <rPh sb="32" eb="34">
      <t>ジッサイ</t>
    </rPh>
    <rPh sb="35" eb="37">
      <t>シンセイ</t>
    </rPh>
    <rPh sb="38" eb="40">
      <t>セコウ</t>
    </rPh>
    <rPh sb="41" eb="42">
      <t>オコナ</t>
    </rPh>
    <rPh sb="43" eb="44">
      <t>サイ</t>
    </rPh>
    <rPh sb="47" eb="49">
      <t>ジテン</t>
    </rPh>
    <rPh sb="50" eb="52">
      <t>ケンチク</t>
    </rPh>
    <rPh sb="52" eb="54">
      <t>キジュン</t>
    </rPh>
    <rPh sb="54" eb="55">
      <t>ホウ</t>
    </rPh>
    <rPh sb="57" eb="59">
      <t>カクニン</t>
    </rPh>
    <phoneticPr fontId="9"/>
  </si>
  <si>
    <t>※物入れ、押入れ等を換気区域から除外する場合は建具の構造を空気の流通のない物としてください。</t>
    <rPh sb="1" eb="2">
      <t>モノ</t>
    </rPh>
    <rPh sb="2" eb="3">
      <t>イ</t>
    </rPh>
    <rPh sb="5" eb="7">
      <t>オシイ</t>
    </rPh>
    <rPh sb="8" eb="9">
      <t>トウ</t>
    </rPh>
    <rPh sb="10" eb="12">
      <t>カンキ</t>
    </rPh>
    <rPh sb="12" eb="14">
      <t>クイキ</t>
    </rPh>
    <rPh sb="16" eb="18">
      <t>ジョガイ</t>
    </rPh>
    <rPh sb="20" eb="22">
      <t>バアイ</t>
    </rPh>
    <rPh sb="23" eb="25">
      <t>タテグ</t>
    </rPh>
    <rPh sb="26" eb="28">
      <t>コウゾウ</t>
    </rPh>
    <rPh sb="29" eb="31">
      <t>クウキ</t>
    </rPh>
    <rPh sb="32" eb="34">
      <t>リュウツウ</t>
    </rPh>
    <rPh sb="37" eb="38">
      <t>モノ</t>
    </rPh>
    <phoneticPr fontId="9"/>
  </si>
  <si>
    <t>縮尺　：</t>
    <phoneticPr fontId="9"/>
  </si>
  <si>
    <t>凡例</t>
    <rPh sb="0" eb="2">
      <t>ハンレイ</t>
    </rPh>
    <phoneticPr fontId="9"/>
  </si>
  <si>
    <t>台数</t>
    <rPh sb="0" eb="2">
      <t>ダイスウ</t>
    </rPh>
    <phoneticPr fontId="9"/>
  </si>
  <si>
    <t>給気グリル</t>
    <rPh sb="0" eb="1">
      <t>キュウ</t>
    </rPh>
    <rPh sb="1" eb="2">
      <t>キ</t>
    </rPh>
    <phoneticPr fontId="9"/>
  </si>
  <si>
    <t>排気機</t>
    <rPh sb="0" eb="2">
      <t>ハイキ</t>
    </rPh>
    <rPh sb="2" eb="3">
      <t>キ</t>
    </rPh>
    <phoneticPr fontId="9"/>
  </si>
  <si>
    <t>換気システム設計参考資料</t>
    <rPh sb="0" eb="2">
      <t>カンキ</t>
    </rPh>
    <rPh sb="6" eb="8">
      <t>セッケイ</t>
    </rPh>
    <rPh sb="8" eb="10">
      <t>サンコウ</t>
    </rPh>
    <rPh sb="10" eb="12">
      <t>シリョウ</t>
    </rPh>
    <phoneticPr fontId="9"/>
  </si>
  <si>
    <t>型式</t>
    <rPh sb="0" eb="2">
      <t>カタシキ</t>
    </rPh>
    <phoneticPr fontId="9"/>
  </si>
  <si>
    <t>消費電力</t>
    <rPh sb="0" eb="2">
      <t>ショウヒ</t>
    </rPh>
    <rPh sb="2" eb="4">
      <t>デンリョク</t>
    </rPh>
    <phoneticPr fontId="9"/>
  </si>
  <si>
    <t>騒音値</t>
    <rPh sb="0" eb="2">
      <t>ソウオン</t>
    </rPh>
    <rPh sb="2" eb="3">
      <t>チ</t>
    </rPh>
    <phoneticPr fontId="9"/>
  </si>
  <si>
    <t>寸法</t>
    <rPh sb="0" eb="2">
      <t>スンポウ</t>
    </rPh>
    <phoneticPr fontId="9"/>
  </si>
  <si>
    <t>H</t>
    <phoneticPr fontId="9"/>
  </si>
  <si>
    <t>W</t>
    <phoneticPr fontId="9"/>
  </si>
  <si>
    <t>D</t>
    <phoneticPr fontId="9"/>
  </si>
  <si>
    <t>重量</t>
    <rPh sb="0" eb="2">
      <t>ジュウリョウ</t>
    </rPh>
    <phoneticPr fontId="9"/>
  </si>
  <si>
    <t>LA60A</t>
    <phoneticPr fontId="9"/>
  </si>
  <si>
    <t>30-60㎥/ｈ</t>
    <phoneticPr fontId="9"/>
  </si>
  <si>
    <t>37ｄB</t>
    <phoneticPr fontId="9"/>
  </si>
  <si>
    <t>11W</t>
    <phoneticPr fontId="9"/>
  </si>
  <si>
    <t>210Pa</t>
    <phoneticPr fontId="9"/>
  </si>
  <si>
    <t>260mm</t>
    <phoneticPr fontId="9"/>
  </si>
  <si>
    <t>108mm</t>
    <phoneticPr fontId="9"/>
  </si>
  <si>
    <t>128mm</t>
    <phoneticPr fontId="9"/>
  </si>
  <si>
    <t>75-80mm</t>
    <phoneticPr fontId="9"/>
  </si>
  <si>
    <t>2.7kg</t>
    <phoneticPr fontId="9"/>
  </si>
  <si>
    <t>3.2kg</t>
    <phoneticPr fontId="9"/>
  </si>
  <si>
    <t>LA60U</t>
    <phoneticPr fontId="9"/>
  </si>
  <si>
    <t>□　備　考</t>
    <rPh sb="2" eb="3">
      <t>ソナエ</t>
    </rPh>
    <rPh sb="4" eb="5">
      <t>コウ</t>
    </rPh>
    <phoneticPr fontId="9"/>
  </si>
  <si>
    <t>□　電　気　配　線　例</t>
    <rPh sb="2" eb="3">
      <t>デン</t>
    </rPh>
    <rPh sb="4" eb="5">
      <t>キ</t>
    </rPh>
    <rPh sb="6" eb="7">
      <t>ハイ</t>
    </rPh>
    <rPh sb="8" eb="9">
      <t>セン</t>
    </rPh>
    <rPh sb="10" eb="11">
      <t>レイ</t>
    </rPh>
    <phoneticPr fontId="9"/>
  </si>
  <si>
    <t>※消費電力、騒音値は最大ノッチ運転時の値</t>
    <rPh sb="1" eb="3">
      <t>ショウヒ</t>
    </rPh>
    <rPh sb="3" eb="5">
      <t>デンリョク</t>
    </rPh>
    <rPh sb="6" eb="8">
      <t>ソウオン</t>
    </rPh>
    <rPh sb="8" eb="9">
      <t>チ</t>
    </rPh>
    <rPh sb="10" eb="12">
      <t>サイダイ</t>
    </rPh>
    <rPh sb="15" eb="17">
      <t>ウンテン</t>
    </rPh>
    <rPh sb="17" eb="18">
      <t>ジ</t>
    </rPh>
    <rPh sb="19" eb="20">
      <t>アタイ</t>
    </rPh>
    <phoneticPr fontId="9"/>
  </si>
  <si>
    <t>□　仕　様　図</t>
    <rPh sb="2" eb="3">
      <t>シ</t>
    </rPh>
    <rPh sb="4" eb="5">
      <t>サマ</t>
    </rPh>
    <rPh sb="6" eb="7">
      <t>ズ</t>
    </rPh>
    <phoneticPr fontId="9"/>
  </si>
  <si>
    <t>ダクト接続口径</t>
    <rPh sb="3" eb="5">
      <t>セツゾク</t>
    </rPh>
    <rPh sb="5" eb="6">
      <t>クチ</t>
    </rPh>
    <rPh sb="6" eb="7">
      <t>ケイ</t>
    </rPh>
    <phoneticPr fontId="9"/>
  </si>
  <si>
    <t>・</t>
    <phoneticPr fontId="9"/>
  </si>
  <si>
    <t>防火地域や、準防火地域に該当する場合や、延焼の恐れのある部分の外部フードは、防火ダンパー付としてください。</t>
    <rPh sb="0" eb="2">
      <t>ボウカ</t>
    </rPh>
    <rPh sb="2" eb="4">
      <t>チイキ</t>
    </rPh>
    <rPh sb="6" eb="7">
      <t>ジュン</t>
    </rPh>
    <rPh sb="7" eb="9">
      <t>ボウカ</t>
    </rPh>
    <rPh sb="9" eb="11">
      <t>チイキ</t>
    </rPh>
    <rPh sb="12" eb="14">
      <t>ガイトウ</t>
    </rPh>
    <rPh sb="16" eb="18">
      <t>バアイ</t>
    </rPh>
    <rPh sb="20" eb="22">
      <t>エンショウ</t>
    </rPh>
    <rPh sb="23" eb="24">
      <t>オソ</t>
    </rPh>
    <rPh sb="28" eb="30">
      <t>ブブン</t>
    </rPh>
    <rPh sb="31" eb="33">
      <t>ガイブ</t>
    </rPh>
    <rPh sb="38" eb="40">
      <t>ボウカ</t>
    </rPh>
    <rPh sb="44" eb="45">
      <t>ツキ</t>
    </rPh>
    <phoneticPr fontId="9"/>
  </si>
  <si>
    <t>台所及び、浴室の局所換気設備は、別途手配となります。</t>
    <rPh sb="0" eb="2">
      <t>ダイドコロ</t>
    </rPh>
    <rPh sb="2" eb="3">
      <t>オヨ</t>
    </rPh>
    <rPh sb="5" eb="7">
      <t>ヨクシツ</t>
    </rPh>
    <rPh sb="8" eb="10">
      <t>キョクショ</t>
    </rPh>
    <rPh sb="10" eb="12">
      <t>カンキ</t>
    </rPh>
    <rPh sb="12" eb="14">
      <t>セツビ</t>
    </rPh>
    <rPh sb="16" eb="18">
      <t>ベット</t>
    </rPh>
    <rPh sb="18" eb="20">
      <t>テハイ</t>
    </rPh>
    <phoneticPr fontId="9"/>
  </si>
  <si>
    <t>台所に設置される局所換気設備は、同時給排型又は、専用の給気口と連動できるものとしてください。</t>
    <rPh sb="0" eb="2">
      <t>ダイドコロ</t>
    </rPh>
    <rPh sb="3" eb="5">
      <t>セッチ</t>
    </rPh>
    <rPh sb="8" eb="10">
      <t>キョクショ</t>
    </rPh>
    <rPh sb="10" eb="12">
      <t>カンキ</t>
    </rPh>
    <rPh sb="12" eb="14">
      <t>セツビ</t>
    </rPh>
    <rPh sb="16" eb="18">
      <t>ドウジ</t>
    </rPh>
    <rPh sb="18" eb="20">
      <t>キュウハイ</t>
    </rPh>
    <rPh sb="20" eb="21">
      <t>ガタ</t>
    </rPh>
    <rPh sb="21" eb="22">
      <t>マタ</t>
    </rPh>
    <rPh sb="24" eb="26">
      <t>センヨウ</t>
    </rPh>
    <rPh sb="27" eb="29">
      <t>キュウキ</t>
    </rPh>
    <rPh sb="29" eb="30">
      <t>クチ</t>
    </rPh>
    <rPh sb="31" eb="33">
      <t>レンドウ</t>
    </rPh>
    <phoneticPr fontId="9"/>
  </si>
  <si>
    <t>浴室に設置される局所換気設備は、運転停止時にシャッターが閉止するものとしてください。</t>
    <rPh sb="0" eb="2">
      <t>ヨクシツ</t>
    </rPh>
    <rPh sb="3" eb="5">
      <t>セッチ</t>
    </rPh>
    <rPh sb="8" eb="10">
      <t>キョクショ</t>
    </rPh>
    <rPh sb="10" eb="12">
      <t>カンキ</t>
    </rPh>
    <rPh sb="12" eb="14">
      <t>セツビ</t>
    </rPh>
    <rPh sb="16" eb="18">
      <t>ウンテン</t>
    </rPh>
    <rPh sb="18" eb="20">
      <t>テイシ</t>
    </rPh>
    <rPh sb="20" eb="21">
      <t>ジ</t>
    </rPh>
    <rPh sb="28" eb="30">
      <t>ヘイシ</t>
    </rPh>
    <phoneticPr fontId="9"/>
  </si>
  <si>
    <t>当計算結果は、施工条件、空気条件などによって変化しますので、実際の換気量とは異なります。</t>
    <rPh sb="0" eb="1">
      <t>トウ</t>
    </rPh>
    <rPh sb="1" eb="3">
      <t>ケイサン</t>
    </rPh>
    <rPh sb="3" eb="5">
      <t>ケッカ</t>
    </rPh>
    <rPh sb="7" eb="9">
      <t>セコウ</t>
    </rPh>
    <rPh sb="9" eb="11">
      <t>ジョウケン</t>
    </rPh>
    <rPh sb="12" eb="14">
      <t>クウキ</t>
    </rPh>
    <rPh sb="14" eb="16">
      <t>ジョウケン</t>
    </rPh>
    <rPh sb="22" eb="24">
      <t>ヘンカ</t>
    </rPh>
    <rPh sb="30" eb="32">
      <t>ジッサイ</t>
    </rPh>
    <rPh sb="33" eb="35">
      <t>カンキ</t>
    </rPh>
    <rPh sb="35" eb="36">
      <t>リョウ</t>
    </rPh>
    <rPh sb="38" eb="39">
      <t>コト</t>
    </rPh>
    <phoneticPr fontId="9"/>
  </si>
  <si>
    <t>当換気システムは、必ず常時連続運転をおこなってください。</t>
    <rPh sb="0" eb="1">
      <t>トウ</t>
    </rPh>
    <rPh sb="1" eb="3">
      <t>カンキ</t>
    </rPh>
    <rPh sb="9" eb="10">
      <t>カナラ</t>
    </rPh>
    <rPh sb="11" eb="13">
      <t>ジョウジ</t>
    </rPh>
    <rPh sb="13" eb="15">
      <t>レンゾク</t>
    </rPh>
    <rPh sb="15" eb="17">
      <t>ウンテン</t>
    </rPh>
    <phoneticPr fontId="9"/>
  </si>
  <si>
    <t>当計算書は参考資料となりますので、部材配置等は現場にて打ち合わせを行い、配置してください。</t>
    <rPh sb="0" eb="1">
      <t>トウ</t>
    </rPh>
    <rPh sb="1" eb="4">
      <t>ケイサンショ</t>
    </rPh>
    <rPh sb="5" eb="7">
      <t>サンコウ</t>
    </rPh>
    <rPh sb="7" eb="9">
      <t>シリョウ</t>
    </rPh>
    <rPh sb="17" eb="19">
      <t>ブザイ</t>
    </rPh>
    <rPh sb="19" eb="21">
      <t>ハイチ</t>
    </rPh>
    <rPh sb="21" eb="22">
      <t>トウ</t>
    </rPh>
    <rPh sb="23" eb="25">
      <t>ゲンバ</t>
    </rPh>
    <rPh sb="27" eb="28">
      <t>ウ</t>
    </rPh>
    <rPh sb="29" eb="30">
      <t>ア</t>
    </rPh>
    <rPh sb="33" eb="34">
      <t>オコナ</t>
    </rPh>
    <rPh sb="36" eb="38">
      <t>ハイチ</t>
    </rPh>
    <phoneticPr fontId="9"/>
  </si>
  <si>
    <t>当計算書は、貴社情報による参考資料です。実際の計画時は建築士と十分な打ち合わせを行って進めてください。</t>
    <rPh sb="0" eb="1">
      <t>トウ</t>
    </rPh>
    <rPh sb="1" eb="4">
      <t>ケイサンショ</t>
    </rPh>
    <rPh sb="6" eb="8">
      <t>キシャ</t>
    </rPh>
    <rPh sb="8" eb="10">
      <t>ジョウホウ</t>
    </rPh>
    <rPh sb="13" eb="15">
      <t>サンコウ</t>
    </rPh>
    <rPh sb="15" eb="17">
      <t>シリョウ</t>
    </rPh>
    <rPh sb="20" eb="22">
      <t>ジッサイ</t>
    </rPh>
    <rPh sb="23" eb="25">
      <t>ケイカク</t>
    </rPh>
    <rPh sb="25" eb="26">
      <t>ジ</t>
    </rPh>
    <rPh sb="27" eb="30">
      <t>ケンチクシ</t>
    </rPh>
    <rPh sb="31" eb="33">
      <t>ジュウブン</t>
    </rPh>
    <rPh sb="34" eb="35">
      <t>ウ</t>
    </rPh>
    <rPh sb="36" eb="37">
      <t>ア</t>
    </rPh>
    <rPh sb="40" eb="41">
      <t>オコナ</t>
    </rPh>
    <rPh sb="43" eb="44">
      <t>スス</t>
    </rPh>
    <phoneticPr fontId="9"/>
  </si>
  <si>
    <t>確認申請時の書式は、当該地域ごとに定められたものをご使用ください。</t>
    <rPh sb="0" eb="2">
      <t>カクニン</t>
    </rPh>
    <rPh sb="2" eb="5">
      <t>シンセイジ</t>
    </rPh>
    <rPh sb="6" eb="8">
      <t>ショシキ</t>
    </rPh>
    <rPh sb="10" eb="12">
      <t>トウガイ</t>
    </rPh>
    <rPh sb="12" eb="14">
      <t>チイキ</t>
    </rPh>
    <rPh sb="17" eb="18">
      <t>サダ</t>
    </rPh>
    <rPh sb="26" eb="28">
      <t>シヨウ</t>
    </rPh>
    <phoneticPr fontId="9"/>
  </si>
  <si>
    <t>換気経路にある扉※1は、高さ1ｃｍ程度のアンダーカットや、ガラリを設ける事により、必要な通気を確保してください。</t>
    <rPh sb="0" eb="2">
      <t>カンキ</t>
    </rPh>
    <rPh sb="2" eb="4">
      <t>ケイロ</t>
    </rPh>
    <rPh sb="7" eb="8">
      <t>トビラ</t>
    </rPh>
    <rPh sb="12" eb="13">
      <t>タカ</t>
    </rPh>
    <rPh sb="17" eb="19">
      <t>テイド</t>
    </rPh>
    <rPh sb="33" eb="34">
      <t>モウ</t>
    </rPh>
    <rPh sb="36" eb="37">
      <t>コト</t>
    </rPh>
    <rPh sb="41" eb="43">
      <t>ヒツヨウ</t>
    </rPh>
    <rPh sb="44" eb="46">
      <t>ツウキ</t>
    </rPh>
    <rPh sb="47" eb="49">
      <t>カクホ</t>
    </rPh>
    <phoneticPr fontId="9"/>
  </si>
  <si>
    <t>※1：一般的な折れ戸や引き戸など比較的隙間が多きい扉は、そのままでも換気経路として有効となります。</t>
    <rPh sb="3" eb="6">
      <t>イッパンテキ</t>
    </rPh>
    <rPh sb="7" eb="8">
      <t>オ</t>
    </rPh>
    <rPh sb="9" eb="10">
      <t>ト</t>
    </rPh>
    <rPh sb="11" eb="12">
      <t>ヒ</t>
    </rPh>
    <rPh sb="13" eb="14">
      <t>ト</t>
    </rPh>
    <rPh sb="16" eb="19">
      <t>ヒカクテキ</t>
    </rPh>
    <rPh sb="19" eb="21">
      <t>スキマ</t>
    </rPh>
    <rPh sb="22" eb="23">
      <t>オオ</t>
    </rPh>
    <rPh sb="25" eb="26">
      <t>トビラ</t>
    </rPh>
    <rPh sb="34" eb="36">
      <t>カンキ</t>
    </rPh>
    <rPh sb="36" eb="38">
      <t>ケイロ</t>
    </rPh>
    <rPh sb="41" eb="43">
      <t>ユウコウ</t>
    </rPh>
    <phoneticPr fontId="9"/>
  </si>
  <si>
    <t>型番</t>
    <rPh sb="0" eb="2">
      <t>カタバン</t>
    </rPh>
    <phoneticPr fontId="9"/>
  </si>
  <si>
    <t>フード機種</t>
    <rPh sb="3" eb="5">
      <t>キシュ</t>
    </rPh>
    <phoneticPr fontId="9"/>
  </si>
  <si>
    <r>
      <t>[m</t>
    </r>
    <r>
      <rPr>
        <vertAlign val="superscript"/>
        <sz val="11"/>
        <rFont val="ＭＳ Ｐゴシック"/>
        <family val="3"/>
        <charset val="128"/>
      </rPr>
      <t>3</t>
    </r>
    <r>
      <rPr>
        <sz val="11"/>
        <rFont val="ＭＳ Ｐゴシック"/>
        <family val="3"/>
        <charset val="128"/>
      </rPr>
      <t>/h]</t>
    </r>
    <phoneticPr fontId="9"/>
  </si>
  <si>
    <t>[台]</t>
    <rPh sb="1" eb="2">
      <t>ダイ</t>
    </rPh>
    <phoneticPr fontId="9"/>
  </si>
  <si>
    <t>品名</t>
    <rPh sb="0" eb="2">
      <t>ヒンメイ</t>
    </rPh>
    <phoneticPr fontId="9"/>
  </si>
  <si>
    <t>自然給気口</t>
    <rPh sb="0" eb="2">
      <t>シゼン</t>
    </rPh>
    <rPh sb="2" eb="3">
      <t>キュウ</t>
    </rPh>
    <rPh sb="3" eb="4">
      <t>キ</t>
    </rPh>
    <rPh sb="4" eb="5">
      <t>コウ</t>
    </rPh>
    <phoneticPr fontId="9"/>
  </si>
  <si>
    <t>排気機材</t>
    <rPh sb="0" eb="2">
      <t>ハイキ</t>
    </rPh>
    <rPh sb="2" eb="3">
      <t>キ</t>
    </rPh>
    <rPh sb="3" eb="4">
      <t>ザイ</t>
    </rPh>
    <phoneticPr fontId="9"/>
  </si>
  <si>
    <t>給気機材</t>
    <rPh sb="0" eb="1">
      <t>キュウ</t>
    </rPh>
    <rPh sb="1" eb="2">
      <t>キ</t>
    </rPh>
    <rPh sb="2" eb="4">
      <t>キザイ</t>
    </rPh>
    <phoneticPr fontId="9"/>
  </si>
  <si>
    <t>金額</t>
    <rPh sb="0" eb="2">
      <t>キンガク</t>
    </rPh>
    <phoneticPr fontId="9"/>
  </si>
  <si>
    <t>品名</t>
    <rPh sb="0" eb="2">
      <t>ヒンメイ</t>
    </rPh>
    <phoneticPr fontId="9"/>
  </si>
  <si>
    <r>
      <t>[m</t>
    </r>
    <r>
      <rPr>
        <vertAlign val="superscript"/>
        <sz val="11"/>
        <rFont val="ＭＳ Ｐゴシック"/>
        <family val="3"/>
        <charset val="128"/>
      </rPr>
      <t>3</t>
    </r>
    <r>
      <rPr>
        <sz val="11"/>
        <rFont val="ＭＳ Ｐゴシック"/>
        <family val="3"/>
        <charset val="128"/>
      </rPr>
      <t>/h]</t>
    </r>
    <phoneticPr fontId="9"/>
  </si>
  <si>
    <t>合計</t>
    <phoneticPr fontId="9"/>
  </si>
  <si>
    <t>必要換気量</t>
    <rPh sb="0" eb="2">
      <t>ヒツヨウ</t>
    </rPh>
    <rPh sb="2" eb="5">
      <t>カンキリョウ</t>
    </rPh>
    <phoneticPr fontId="9"/>
  </si>
  <si>
    <t>計画換気量</t>
    <rPh sb="0" eb="2">
      <t>ケイカク</t>
    </rPh>
    <rPh sb="2" eb="5">
      <t>カンキリョウ</t>
    </rPh>
    <phoneticPr fontId="9"/>
  </si>
  <si>
    <t>換気回数</t>
    <rPh sb="0" eb="2">
      <t>カンキ</t>
    </rPh>
    <rPh sb="2" eb="4">
      <t>カイスウ</t>
    </rPh>
    <phoneticPr fontId="9"/>
  </si>
  <si>
    <t>換気量の判定</t>
    <rPh sb="0" eb="2">
      <t>カンキ</t>
    </rPh>
    <rPh sb="2" eb="3">
      <t>リョウ</t>
    </rPh>
    <rPh sb="4" eb="6">
      <t>ハンテイ</t>
    </rPh>
    <phoneticPr fontId="9"/>
  </si>
  <si>
    <t>㎥/ｈ</t>
    <phoneticPr fontId="9"/>
  </si>
  <si>
    <t>換気判定</t>
    <rPh sb="0" eb="2">
      <t>カンキ</t>
    </rPh>
    <rPh sb="2" eb="4">
      <t>ハンテイ</t>
    </rPh>
    <phoneticPr fontId="9"/>
  </si>
  <si>
    <t>回/ｈ</t>
    <rPh sb="0" eb="1">
      <t>カイ</t>
    </rPh>
    <phoneticPr fontId="9"/>
  </si>
  <si>
    <t>　※判定説明【○：必要換気量を満足する　×：必要換気量を満足しない】</t>
    <rPh sb="2" eb="4">
      <t>ハンテイ</t>
    </rPh>
    <rPh sb="4" eb="6">
      <t>セツメイ</t>
    </rPh>
    <rPh sb="9" eb="11">
      <t>ヒツヨウ</t>
    </rPh>
    <rPh sb="11" eb="14">
      <t>カンキリョウ</t>
    </rPh>
    <rPh sb="15" eb="17">
      <t>マンゾク</t>
    </rPh>
    <rPh sb="22" eb="24">
      <t>ヒツヨウ</t>
    </rPh>
    <rPh sb="24" eb="27">
      <t>カンキリョウ</t>
    </rPh>
    <rPh sb="28" eb="30">
      <t>マンゾク</t>
    </rPh>
    <phoneticPr fontId="9"/>
  </si>
  <si>
    <t>ST-V41PS-SG</t>
    <phoneticPr fontId="9"/>
  </si>
  <si>
    <t>(ST-V41PS-SG)</t>
    <phoneticPr fontId="9"/>
  </si>
  <si>
    <t>樹脂製フード</t>
    <rPh sb="0" eb="3">
      <t>ジュシセイ</t>
    </rPh>
    <phoneticPr fontId="9"/>
  </si>
  <si>
    <t>SUS製フード</t>
    <rPh sb="3" eb="4">
      <t>セイ</t>
    </rPh>
    <phoneticPr fontId="9"/>
  </si>
  <si>
    <t>ST-8820SH</t>
    <phoneticPr fontId="9"/>
  </si>
  <si>
    <t>(ST-V41PS-CG)</t>
    <phoneticPr fontId="9"/>
  </si>
  <si>
    <t>ST-V41PS-CG</t>
    <phoneticPr fontId="9"/>
  </si>
  <si>
    <t>ST-8820SH-MLG</t>
    <phoneticPr fontId="9"/>
  </si>
  <si>
    <t>ST-8820SHD</t>
    <phoneticPr fontId="9"/>
  </si>
  <si>
    <t>ST-8820SHD-MLG</t>
    <phoneticPr fontId="9"/>
  </si>
  <si>
    <t>SUS製排気フード</t>
    <rPh sb="3" eb="4">
      <t>セイ</t>
    </rPh>
    <rPh sb="4" eb="6">
      <t>ハイキ</t>
    </rPh>
    <phoneticPr fontId="9"/>
  </si>
  <si>
    <t>ST-8820SHE</t>
    <phoneticPr fontId="9"/>
  </si>
  <si>
    <t>ST-8820SHE-MLG</t>
    <phoneticPr fontId="9"/>
  </si>
  <si>
    <t>SUS製フード(FD)</t>
    <rPh sb="3" eb="4">
      <t>セイ</t>
    </rPh>
    <phoneticPr fontId="9"/>
  </si>
  <si>
    <t>SUS製排気フード(FD)</t>
    <rPh sb="3" eb="4">
      <t>セイ</t>
    </rPh>
    <rPh sb="4" eb="6">
      <t>ハイキ</t>
    </rPh>
    <phoneticPr fontId="9"/>
  </si>
  <si>
    <t>ST-8820SHED</t>
    <phoneticPr fontId="9"/>
  </si>
  <si>
    <t>ST-8820SHED-MLG</t>
    <phoneticPr fontId="9"/>
  </si>
  <si>
    <t>排気ダクトφ100</t>
    <rPh sb="0" eb="2">
      <t>ハイキ</t>
    </rPh>
    <phoneticPr fontId="9"/>
  </si>
  <si>
    <t>屋外排気フード</t>
    <rPh sb="0" eb="2">
      <t>オクガイ</t>
    </rPh>
    <rPh sb="2" eb="4">
      <t>ハイキ</t>
    </rPh>
    <phoneticPr fontId="9"/>
  </si>
  <si>
    <t>作成日</t>
    <rPh sb="0" eb="2">
      <t>サクセイ</t>
    </rPh>
    <rPh sb="2" eb="3">
      <t>ヒ</t>
    </rPh>
    <phoneticPr fontId="9"/>
  </si>
  <si>
    <t>※床下空間から居住空間への通気措置の為、ガラリ設置を別途行う。</t>
  </si>
  <si>
    <t>換気機機材仕様</t>
    <rPh sb="0" eb="2">
      <t>カンキ</t>
    </rPh>
    <rPh sb="2" eb="3">
      <t>キ</t>
    </rPh>
    <rPh sb="3" eb="5">
      <t>キザイ</t>
    </rPh>
    <rPh sb="5" eb="7">
      <t>シヨウ</t>
    </rPh>
    <phoneticPr fontId="9"/>
  </si>
  <si>
    <t>換気機</t>
    <rPh sb="0" eb="2">
      <t>カンキ</t>
    </rPh>
    <rPh sb="2" eb="3">
      <t>キ</t>
    </rPh>
    <phoneticPr fontId="9"/>
  </si>
  <si>
    <t>※洗面室,トイレ等の水廻り空間を換気する場合は、別途局所換気設備を設けてください。</t>
    <rPh sb="1" eb="3">
      <t>センメン</t>
    </rPh>
    <rPh sb="3" eb="4">
      <t>シツ</t>
    </rPh>
    <rPh sb="8" eb="9">
      <t>ナド</t>
    </rPh>
    <rPh sb="10" eb="11">
      <t>ミズ</t>
    </rPh>
    <rPh sb="11" eb="12">
      <t>マワ</t>
    </rPh>
    <rPh sb="13" eb="15">
      <t>クウカン</t>
    </rPh>
    <rPh sb="16" eb="18">
      <t>カンキ</t>
    </rPh>
    <rPh sb="20" eb="22">
      <t>バアイ</t>
    </rPh>
    <rPh sb="24" eb="26">
      <t>ベット</t>
    </rPh>
    <rPh sb="26" eb="28">
      <t>キョクショ</t>
    </rPh>
    <rPh sb="28" eb="30">
      <t>カンキ</t>
    </rPh>
    <rPh sb="30" eb="32">
      <t>セツビ</t>
    </rPh>
    <rPh sb="33" eb="34">
      <t>モウ</t>
    </rPh>
    <phoneticPr fontId="9"/>
  </si>
  <si>
    <t>縮尺　：</t>
    <phoneticPr fontId="9"/>
  </si>
  <si>
    <t>noscale</t>
    <phoneticPr fontId="9"/>
  </si>
  <si>
    <t>縮尺　：</t>
    <phoneticPr fontId="9"/>
  </si>
  <si>
    <t>noscale</t>
    <phoneticPr fontId="9"/>
  </si>
  <si>
    <t>給気口</t>
    <rPh sb="0" eb="2">
      <t>キュウキ</t>
    </rPh>
    <rPh sb="2" eb="3">
      <t>クチ</t>
    </rPh>
    <phoneticPr fontId="9"/>
  </si>
  <si>
    <t>通気グリル</t>
    <rPh sb="0" eb="2">
      <t>ツウキ</t>
    </rPh>
    <phoneticPr fontId="9"/>
  </si>
  <si>
    <t>風量切替スイッチ</t>
    <phoneticPr fontId="9"/>
  </si>
  <si>
    <t>※床下通気措置の為、別途床面設置ガラリ等を設ける</t>
    <rPh sb="1" eb="3">
      <t>ユカシタ</t>
    </rPh>
    <rPh sb="3" eb="5">
      <t>ツウキ</t>
    </rPh>
    <rPh sb="5" eb="7">
      <t>ソチ</t>
    </rPh>
    <rPh sb="8" eb="9">
      <t>タメ</t>
    </rPh>
    <rPh sb="10" eb="12">
      <t>ベット</t>
    </rPh>
    <rPh sb="12" eb="14">
      <t>ユカメン</t>
    </rPh>
    <rPh sb="14" eb="16">
      <t>セッチ</t>
    </rPh>
    <rPh sb="19" eb="20">
      <t>トウ</t>
    </rPh>
    <rPh sb="21" eb="22">
      <t>モウ</t>
    </rPh>
    <phoneticPr fontId="9"/>
  </si>
  <si>
    <t>※LT-50：風量切替スイッチは、換気機本体に設置　　</t>
    <phoneticPr fontId="9"/>
  </si>
  <si>
    <t>※LA-60・LAT：風量切替スイッチは、壁面に設置　　</t>
    <rPh sb="21" eb="23">
      <t>ヘキメン</t>
    </rPh>
    <phoneticPr fontId="9"/>
  </si>
  <si>
    <t>第一種換気機(排気)</t>
    <rPh sb="0" eb="1">
      <t>ダイ</t>
    </rPh>
    <rPh sb="1" eb="3">
      <t>イッシュ</t>
    </rPh>
    <rPh sb="3" eb="5">
      <t>カンキ</t>
    </rPh>
    <rPh sb="5" eb="6">
      <t>キ</t>
    </rPh>
    <rPh sb="7" eb="9">
      <t>ハイキ</t>
    </rPh>
    <phoneticPr fontId="9"/>
  </si>
  <si>
    <t>第一種換気機(給気)</t>
    <rPh sb="0" eb="1">
      <t>ダイ</t>
    </rPh>
    <rPh sb="1" eb="3">
      <t>イッシュ</t>
    </rPh>
    <rPh sb="3" eb="5">
      <t>カンキ</t>
    </rPh>
    <rPh sb="5" eb="6">
      <t>キ</t>
    </rPh>
    <rPh sb="7" eb="9">
      <t>キュウキ</t>
    </rPh>
    <phoneticPr fontId="9"/>
  </si>
  <si>
    <t>第三種換気機</t>
    <rPh sb="0" eb="1">
      <t>ダイ</t>
    </rPh>
    <rPh sb="1" eb="3">
      <t>サンシュ</t>
    </rPh>
    <rPh sb="3" eb="5">
      <t>カンキ</t>
    </rPh>
    <rPh sb="5" eb="6">
      <t>キ</t>
    </rPh>
    <phoneticPr fontId="9"/>
  </si>
  <si>
    <t>工事名　：</t>
    <rPh sb="0" eb="3">
      <t>コウジメイ</t>
    </rPh>
    <phoneticPr fontId="9"/>
  </si>
  <si>
    <t>工事名</t>
    <rPh sb="0" eb="2">
      <t>コウジ</t>
    </rPh>
    <rPh sb="2" eb="3">
      <t>メイ</t>
    </rPh>
    <phoneticPr fontId="9"/>
  </si>
  <si>
    <t>給気グリル</t>
    <rPh sb="0" eb="2">
      <t>キュウキ</t>
    </rPh>
    <phoneticPr fontId="9"/>
  </si>
  <si>
    <t>局所換気</t>
    <rPh sb="0" eb="2">
      <t>キョクショ</t>
    </rPh>
    <rPh sb="2" eb="4">
      <t>カンキ</t>
    </rPh>
    <phoneticPr fontId="9"/>
  </si>
  <si>
    <t>※ダクトレスタイプの換気機は床下空間へは設置できませんので、当該部の換気を行う場合はダクト式の換気機を使用してください。</t>
    <rPh sb="10" eb="12">
      <t>カンキ</t>
    </rPh>
    <rPh sb="12" eb="13">
      <t>キ</t>
    </rPh>
    <rPh sb="14" eb="16">
      <t>ユカシタ</t>
    </rPh>
    <rPh sb="16" eb="18">
      <t>クウカン</t>
    </rPh>
    <rPh sb="20" eb="22">
      <t>セッチ</t>
    </rPh>
    <rPh sb="30" eb="32">
      <t>トウガイ</t>
    </rPh>
    <rPh sb="32" eb="33">
      <t>ブ</t>
    </rPh>
    <rPh sb="34" eb="36">
      <t>カンキ</t>
    </rPh>
    <rPh sb="37" eb="38">
      <t>オコナ</t>
    </rPh>
    <rPh sb="39" eb="41">
      <t>バアイ</t>
    </rPh>
    <rPh sb="45" eb="46">
      <t>シキ</t>
    </rPh>
    <rPh sb="47" eb="49">
      <t>カンキ</t>
    </rPh>
    <rPh sb="49" eb="50">
      <t>キ</t>
    </rPh>
    <rPh sb="51" eb="53">
      <t>シヨウ</t>
    </rPh>
    <phoneticPr fontId="9"/>
  </si>
  <si>
    <t>※床下、小屋裏空間の強制換気を行わない場合はホルムアルデヒド発散建材の種類、面積をご確認ください。</t>
    <rPh sb="1" eb="3">
      <t>ユカシタ</t>
    </rPh>
    <rPh sb="4" eb="6">
      <t>コヤ</t>
    </rPh>
    <rPh sb="6" eb="7">
      <t>ウラ</t>
    </rPh>
    <rPh sb="7" eb="9">
      <t>クウカン</t>
    </rPh>
    <rPh sb="10" eb="12">
      <t>キョウセイ</t>
    </rPh>
    <rPh sb="12" eb="14">
      <t>カンキ</t>
    </rPh>
    <rPh sb="15" eb="16">
      <t>オコナ</t>
    </rPh>
    <rPh sb="19" eb="21">
      <t>バアイ</t>
    </rPh>
    <rPh sb="30" eb="32">
      <t>ハッサン</t>
    </rPh>
    <rPh sb="32" eb="34">
      <t>ケンザイ</t>
    </rPh>
    <rPh sb="35" eb="37">
      <t>シュルイ</t>
    </rPh>
    <rPh sb="38" eb="40">
      <t>メンセキ</t>
    </rPh>
    <rPh sb="42" eb="44">
      <t>カクニン</t>
    </rPh>
    <phoneticPr fontId="9"/>
  </si>
  <si>
    <t>当該全般換気対象外</t>
    <rPh sb="0" eb="2">
      <t>トウガイ</t>
    </rPh>
    <rPh sb="2" eb="4">
      <t>ゼンパン</t>
    </rPh>
    <rPh sb="4" eb="6">
      <t>カンキ</t>
    </rPh>
    <rPh sb="6" eb="8">
      <t>タイショウ</t>
    </rPh>
    <rPh sb="8" eb="9">
      <t>ガイ</t>
    </rPh>
    <phoneticPr fontId="9"/>
  </si>
  <si>
    <t>※床下空間と居住空間は通気のない仕様とする事</t>
    <rPh sb="1" eb="3">
      <t>ユカシタ</t>
    </rPh>
    <rPh sb="3" eb="5">
      <t>クウカン</t>
    </rPh>
    <rPh sb="6" eb="8">
      <t>キョジュウ</t>
    </rPh>
    <rPh sb="8" eb="10">
      <t>クウカン</t>
    </rPh>
    <rPh sb="11" eb="13">
      <t>ツウキ</t>
    </rPh>
    <rPh sb="16" eb="18">
      <t>シヨウ</t>
    </rPh>
    <rPh sb="21" eb="22">
      <t>コト</t>
    </rPh>
    <phoneticPr fontId="9"/>
  </si>
  <si>
    <r>
      <rPr>
        <sz val="15"/>
        <color theme="1"/>
        <rFont val="ＭＳ Ｐゴシック"/>
        <family val="3"/>
        <charset val="128"/>
        <scheme val="minor"/>
      </rPr>
      <t>⇔</t>
    </r>
    <r>
      <rPr>
        <sz val="10"/>
        <color theme="1"/>
        <rFont val="ＭＳ Ｐゴシック"/>
        <family val="3"/>
        <charset val="128"/>
        <scheme val="minor"/>
      </rPr>
      <t>必要に応じ変更</t>
    </r>
    <r>
      <rPr>
        <sz val="15"/>
        <color theme="1"/>
        <rFont val="ＭＳ Ｐゴシック"/>
        <family val="3"/>
        <charset val="128"/>
        <scheme val="minor"/>
      </rPr>
      <t>⇔</t>
    </r>
    <rPh sb="1" eb="3">
      <t>ヒツヨウ</t>
    </rPh>
    <rPh sb="4" eb="5">
      <t>オウ</t>
    </rPh>
    <rPh sb="6" eb="8">
      <t>ヘンコウ</t>
    </rPh>
    <phoneticPr fontId="9"/>
  </si>
  <si>
    <t>V-12ZMC6</t>
    <phoneticPr fontId="9"/>
  </si>
  <si>
    <t>自然給気口</t>
    <rPh sb="0" eb="2">
      <t>シゼン</t>
    </rPh>
    <rPh sb="2" eb="4">
      <t>キュウキ</t>
    </rPh>
    <rPh sb="4" eb="5">
      <t>クチ</t>
    </rPh>
    <phoneticPr fontId="9"/>
  </si>
  <si>
    <t>‣</t>
    <phoneticPr fontId="9"/>
  </si>
  <si>
    <t>弊社より提出する換気計画は参考資料となりますので、設計･施工時には建築士･設計者等と十分に確認をとって進めてください。</t>
    <rPh sb="0" eb="2">
      <t>ヘイシャ</t>
    </rPh>
    <rPh sb="4" eb="6">
      <t>テイシュツ</t>
    </rPh>
    <rPh sb="8" eb="10">
      <t>カンキ</t>
    </rPh>
    <rPh sb="10" eb="12">
      <t>ケイカク</t>
    </rPh>
    <rPh sb="13" eb="15">
      <t>サンコウ</t>
    </rPh>
    <rPh sb="15" eb="17">
      <t>シリョウ</t>
    </rPh>
    <rPh sb="25" eb="27">
      <t>セッケイ</t>
    </rPh>
    <rPh sb="28" eb="30">
      <t>セコウ</t>
    </rPh>
    <rPh sb="30" eb="31">
      <t>ジ</t>
    </rPh>
    <rPh sb="33" eb="36">
      <t>ケンチクシ</t>
    </rPh>
    <rPh sb="37" eb="40">
      <t>セッケイシャ</t>
    </rPh>
    <rPh sb="40" eb="41">
      <t>ナド</t>
    </rPh>
    <rPh sb="42" eb="44">
      <t>ジュウブン</t>
    </rPh>
    <rPh sb="45" eb="47">
      <t>カクニン</t>
    </rPh>
    <rPh sb="51" eb="52">
      <t>スス</t>
    </rPh>
    <phoneticPr fontId="9"/>
  </si>
  <si>
    <t>本換気計画は一般住宅(集合住宅、併用住宅も含む)を対象とし、弊社推奨のシステム部材構成で行っています。</t>
    <rPh sb="0" eb="1">
      <t>ホン</t>
    </rPh>
    <rPh sb="1" eb="3">
      <t>カンキ</t>
    </rPh>
    <rPh sb="3" eb="5">
      <t>ケイカク</t>
    </rPh>
    <rPh sb="6" eb="8">
      <t>イッパン</t>
    </rPh>
    <rPh sb="8" eb="10">
      <t>ジュウタク</t>
    </rPh>
    <rPh sb="11" eb="13">
      <t>シュウゴウ</t>
    </rPh>
    <rPh sb="13" eb="15">
      <t>ジュウタク</t>
    </rPh>
    <rPh sb="16" eb="18">
      <t>ヘイヨウ</t>
    </rPh>
    <rPh sb="18" eb="20">
      <t>ジュウタク</t>
    </rPh>
    <rPh sb="21" eb="22">
      <t>フク</t>
    </rPh>
    <rPh sb="25" eb="27">
      <t>タイショウ</t>
    </rPh>
    <rPh sb="30" eb="32">
      <t>ヘイシャ</t>
    </rPh>
    <rPh sb="32" eb="34">
      <t>スイショウ</t>
    </rPh>
    <rPh sb="39" eb="41">
      <t>ブザイ</t>
    </rPh>
    <rPh sb="41" eb="43">
      <t>コウセイ</t>
    </rPh>
    <rPh sb="44" eb="45">
      <t>オコナ</t>
    </rPh>
    <phoneticPr fontId="9"/>
  </si>
  <si>
    <t>居室と廊下等の換気経路内にある室内の建具は、必ずアンダーカットやガラリを設け空気が流通するようにしてください。</t>
    <rPh sb="0" eb="2">
      <t>キョシツ</t>
    </rPh>
    <rPh sb="3" eb="5">
      <t>ロウカ</t>
    </rPh>
    <rPh sb="5" eb="6">
      <t>トウ</t>
    </rPh>
    <rPh sb="7" eb="9">
      <t>カンキ</t>
    </rPh>
    <rPh sb="9" eb="11">
      <t>ケイロ</t>
    </rPh>
    <rPh sb="11" eb="12">
      <t>ナイ</t>
    </rPh>
    <rPh sb="15" eb="16">
      <t>シツ</t>
    </rPh>
    <rPh sb="16" eb="17">
      <t>ナイ</t>
    </rPh>
    <rPh sb="18" eb="20">
      <t>タテグ</t>
    </rPh>
    <rPh sb="22" eb="23">
      <t>カナラ</t>
    </rPh>
    <rPh sb="36" eb="37">
      <t>モウ</t>
    </rPh>
    <rPh sb="38" eb="40">
      <t>クウキ</t>
    </rPh>
    <rPh sb="41" eb="43">
      <t>リュウツウ</t>
    </rPh>
    <phoneticPr fontId="9"/>
  </si>
  <si>
    <t>レンジフード等の局所換気は必ず同時給排タイプをご使用いただき、室内が極端に負圧にならないようにしてください。</t>
    <rPh sb="6" eb="7">
      <t>ナド</t>
    </rPh>
    <rPh sb="8" eb="10">
      <t>キョクショ</t>
    </rPh>
    <rPh sb="10" eb="12">
      <t>カンキ</t>
    </rPh>
    <rPh sb="13" eb="14">
      <t>カナラ</t>
    </rPh>
    <rPh sb="15" eb="17">
      <t>ドウジ</t>
    </rPh>
    <rPh sb="17" eb="19">
      <t>キュウハイ</t>
    </rPh>
    <rPh sb="24" eb="26">
      <t>シヨウ</t>
    </rPh>
    <rPh sb="31" eb="32">
      <t>シツ</t>
    </rPh>
    <rPh sb="32" eb="33">
      <t>ナイ</t>
    </rPh>
    <rPh sb="34" eb="36">
      <t>キョクタン</t>
    </rPh>
    <rPh sb="37" eb="39">
      <t>フアツ</t>
    </rPh>
    <phoneticPr fontId="9"/>
  </si>
  <si>
    <t>ストーブや給湯器等の燃焼機器を室内に設置する際は、当該換気設備の影響を受けないよう、必ず密閉型の機器としてください。</t>
    <rPh sb="5" eb="8">
      <t>キュウトウキ</t>
    </rPh>
    <rPh sb="8" eb="9">
      <t>ナド</t>
    </rPh>
    <rPh sb="10" eb="12">
      <t>ネンショウ</t>
    </rPh>
    <rPh sb="12" eb="14">
      <t>キキ</t>
    </rPh>
    <rPh sb="15" eb="17">
      <t>シツナイ</t>
    </rPh>
    <rPh sb="18" eb="20">
      <t>セッチ</t>
    </rPh>
    <rPh sb="22" eb="23">
      <t>サイ</t>
    </rPh>
    <rPh sb="25" eb="27">
      <t>トウガイ</t>
    </rPh>
    <rPh sb="27" eb="29">
      <t>カンキ</t>
    </rPh>
    <rPh sb="29" eb="31">
      <t>セツビ</t>
    </rPh>
    <rPh sb="32" eb="34">
      <t>エイキョウ</t>
    </rPh>
    <rPh sb="35" eb="36">
      <t>ウ</t>
    </rPh>
    <rPh sb="42" eb="43">
      <t>カナラ</t>
    </rPh>
    <rPh sb="44" eb="47">
      <t>ミッペイガタ</t>
    </rPh>
    <rPh sb="48" eb="50">
      <t>キキ</t>
    </rPh>
    <phoneticPr fontId="9"/>
  </si>
  <si>
    <t>ガス乾燥機等室内の空気で燃焼し、屋外に排気を行う機器を使用する場合は、窓を開ける等外気を取り入れながらご使用ください。</t>
    <rPh sb="2" eb="5">
      <t>カンソウキ</t>
    </rPh>
    <rPh sb="5" eb="6">
      <t>ナド</t>
    </rPh>
    <rPh sb="6" eb="7">
      <t>シツ</t>
    </rPh>
    <rPh sb="7" eb="8">
      <t>ナイ</t>
    </rPh>
    <rPh sb="9" eb="11">
      <t>クウキ</t>
    </rPh>
    <rPh sb="12" eb="14">
      <t>ネンショウ</t>
    </rPh>
    <rPh sb="16" eb="18">
      <t>オクガイ</t>
    </rPh>
    <rPh sb="19" eb="21">
      <t>ハイキ</t>
    </rPh>
    <rPh sb="22" eb="23">
      <t>オコナ</t>
    </rPh>
    <rPh sb="24" eb="26">
      <t>キキ</t>
    </rPh>
    <rPh sb="27" eb="29">
      <t>シヨウ</t>
    </rPh>
    <rPh sb="31" eb="33">
      <t>バアイ</t>
    </rPh>
    <rPh sb="35" eb="36">
      <t>マド</t>
    </rPh>
    <rPh sb="37" eb="38">
      <t>ア</t>
    </rPh>
    <rPh sb="40" eb="41">
      <t>ナド</t>
    </rPh>
    <rPh sb="41" eb="43">
      <t>ガイキ</t>
    </rPh>
    <rPh sb="44" eb="45">
      <t>ト</t>
    </rPh>
    <rPh sb="46" eb="47">
      <t>イ</t>
    </rPh>
    <rPh sb="52" eb="54">
      <t>シヨウ</t>
    </rPh>
    <phoneticPr fontId="9"/>
  </si>
  <si>
    <t>製品やシステムを構成する機材の仕様や定格は、改良のため変更する事が有りますので、ご了承願います。</t>
    <rPh sb="0" eb="2">
      <t>セイヒン</t>
    </rPh>
    <rPh sb="8" eb="10">
      <t>コウセイ</t>
    </rPh>
    <rPh sb="12" eb="14">
      <t>キザイ</t>
    </rPh>
    <rPh sb="15" eb="17">
      <t>シヨウ</t>
    </rPh>
    <rPh sb="18" eb="20">
      <t>テイカク</t>
    </rPh>
    <rPh sb="22" eb="24">
      <t>カイリョウ</t>
    </rPh>
    <rPh sb="27" eb="29">
      <t>ヘンコウ</t>
    </rPh>
    <rPh sb="31" eb="32">
      <t>コト</t>
    </rPh>
    <rPh sb="33" eb="34">
      <t>ア</t>
    </rPh>
    <rPh sb="41" eb="44">
      <t>リョウショウネガ</t>
    </rPh>
    <phoneticPr fontId="9"/>
  </si>
  <si>
    <t>□今回の換気計画においてご留意いただきたい事項について</t>
    <rPh sb="1" eb="3">
      <t>コンカイ</t>
    </rPh>
    <rPh sb="4" eb="6">
      <t>カンキ</t>
    </rPh>
    <rPh sb="6" eb="8">
      <t>ケイカク</t>
    </rPh>
    <rPh sb="13" eb="15">
      <t>リュウイ</t>
    </rPh>
    <rPh sb="21" eb="23">
      <t>ジコウ</t>
    </rPh>
    <phoneticPr fontId="9"/>
  </si>
  <si>
    <t>定形コメント</t>
    <rPh sb="0" eb="2">
      <t>テイケイ</t>
    </rPh>
    <phoneticPr fontId="9"/>
  </si>
  <si>
    <t>ダクトレス換気システム　計画･設置時のポイント</t>
    <rPh sb="5" eb="7">
      <t>カンキ</t>
    </rPh>
    <rPh sb="12" eb="14">
      <t>ケイカク</t>
    </rPh>
    <rPh sb="15" eb="17">
      <t>セッチ</t>
    </rPh>
    <rPh sb="17" eb="18">
      <t>ジ</t>
    </rPh>
    <phoneticPr fontId="9"/>
  </si>
  <si>
    <t>□換気計画の概要と注意事項について</t>
    <rPh sb="1" eb="3">
      <t>カンキ</t>
    </rPh>
    <rPh sb="3" eb="5">
      <t>ケイカク</t>
    </rPh>
    <rPh sb="6" eb="8">
      <t>ガイヨウ</t>
    </rPh>
    <rPh sb="9" eb="11">
      <t>チュウイ</t>
    </rPh>
    <rPh sb="11" eb="13">
      <t>ジコウ</t>
    </rPh>
    <phoneticPr fontId="9"/>
  </si>
  <si>
    <t>ダクトレス換気機を耐力壁面に設置する場合は、使用する構造用合板毎に定められた開口穴径や、開口位置を厳守してください。</t>
    <rPh sb="5" eb="7">
      <t>カンキ</t>
    </rPh>
    <rPh sb="7" eb="8">
      <t>キ</t>
    </rPh>
    <rPh sb="9" eb="11">
      <t>タイリョク</t>
    </rPh>
    <rPh sb="11" eb="12">
      <t>ヘキ</t>
    </rPh>
    <rPh sb="12" eb="13">
      <t>メン</t>
    </rPh>
    <rPh sb="14" eb="16">
      <t>セッチ</t>
    </rPh>
    <rPh sb="18" eb="20">
      <t>バアイ</t>
    </rPh>
    <rPh sb="22" eb="24">
      <t>シヨウ</t>
    </rPh>
    <rPh sb="26" eb="29">
      <t>コウゾウヨウ</t>
    </rPh>
    <rPh sb="29" eb="31">
      <t>ゴウハン</t>
    </rPh>
    <rPh sb="31" eb="32">
      <t>ゴト</t>
    </rPh>
    <rPh sb="33" eb="34">
      <t>サダ</t>
    </rPh>
    <rPh sb="38" eb="40">
      <t>カイコウ</t>
    </rPh>
    <rPh sb="40" eb="41">
      <t>アナ</t>
    </rPh>
    <rPh sb="41" eb="42">
      <t>ケイ</t>
    </rPh>
    <rPh sb="44" eb="46">
      <t>カイコウ</t>
    </rPh>
    <rPh sb="46" eb="48">
      <t>イチ</t>
    </rPh>
    <rPh sb="49" eb="51">
      <t>ゲンシュ</t>
    </rPh>
    <phoneticPr fontId="9"/>
  </si>
  <si>
    <t>ダクトレス換気機の設置位置は、清掃時などのメンテナンスの際に安全に作業できるよう、階段や吹抜から遠ざけて計画します。</t>
    <rPh sb="5" eb="7">
      <t>カンキ</t>
    </rPh>
    <rPh sb="7" eb="8">
      <t>キ</t>
    </rPh>
    <rPh sb="9" eb="11">
      <t>セッチ</t>
    </rPh>
    <rPh sb="11" eb="13">
      <t>イチ</t>
    </rPh>
    <rPh sb="15" eb="17">
      <t>セイソウ</t>
    </rPh>
    <rPh sb="17" eb="18">
      <t>ジ</t>
    </rPh>
    <rPh sb="28" eb="29">
      <t>サイ</t>
    </rPh>
    <rPh sb="30" eb="32">
      <t>アンゼン</t>
    </rPh>
    <rPh sb="33" eb="35">
      <t>サギョウ</t>
    </rPh>
    <rPh sb="41" eb="43">
      <t>カイダン</t>
    </rPh>
    <rPh sb="44" eb="46">
      <t>フキヌケ</t>
    </rPh>
    <rPh sb="48" eb="49">
      <t>トオ</t>
    </rPh>
    <rPh sb="52" eb="54">
      <t>ケイカク</t>
    </rPh>
    <phoneticPr fontId="9"/>
  </si>
  <si>
    <t>ダクトレス換気機は、屋外の局所換気の排気口や給湯器等の空気の汚染源とは３メートル以上離して設置してください。また、地盤面からの湿気等を取り込む可能性があるため、地盤面より２メートル以上離した位置へ設置してください。</t>
    <rPh sb="5" eb="7">
      <t>カンキ</t>
    </rPh>
    <rPh sb="7" eb="8">
      <t>キ</t>
    </rPh>
    <rPh sb="10" eb="12">
      <t>オクガイ</t>
    </rPh>
    <rPh sb="13" eb="15">
      <t>キョクショ</t>
    </rPh>
    <rPh sb="15" eb="17">
      <t>カンキ</t>
    </rPh>
    <rPh sb="18" eb="20">
      <t>ハイキ</t>
    </rPh>
    <rPh sb="20" eb="21">
      <t>コウ</t>
    </rPh>
    <rPh sb="22" eb="25">
      <t>キュウトウキ</t>
    </rPh>
    <rPh sb="25" eb="26">
      <t>ナド</t>
    </rPh>
    <rPh sb="27" eb="29">
      <t>クウキ</t>
    </rPh>
    <rPh sb="30" eb="33">
      <t>オセンゲン</t>
    </rPh>
    <rPh sb="40" eb="42">
      <t>イジョウ</t>
    </rPh>
    <rPh sb="42" eb="43">
      <t>ハナ</t>
    </rPh>
    <rPh sb="45" eb="47">
      <t>セッチ</t>
    </rPh>
    <rPh sb="57" eb="59">
      <t>ジバン</t>
    </rPh>
    <rPh sb="59" eb="60">
      <t>メン</t>
    </rPh>
    <rPh sb="63" eb="65">
      <t>シッケ</t>
    </rPh>
    <rPh sb="65" eb="66">
      <t>ナド</t>
    </rPh>
    <rPh sb="67" eb="68">
      <t>ト</t>
    </rPh>
    <rPh sb="69" eb="70">
      <t>コ</t>
    </rPh>
    <rPh sb="71" eb="74">
      <t>カノウセイ</t>
    </rPh>
    <rPh sb="80" eb="82">
      <t>ジバン</t>
    </rPh>
    <rPh sb="82" eb="83">
      <t>メン</t>
    </rPh>
    <rPh sb="90" eb="92">
      <t>イジョウ</t>
    </rPh>
    <rPh sb="92" eb="93">
      <t>ハナ</t>
    </rPh>
    <rPh sb="95" eb="97">
      <t>イチ</t>
    </rPh>
    <rPh sb="98" eb="100">
      <t>セッチ</t>
    </rPh>
    <phoneticPr fontId="9"/>
  </si>
  <si>
    <t>ダクトレス換気機同士の給排気の短絡(ショートサーキット)を防ぐため、ダクトレス換気機同士をなるべく離して設置してください。</t>
    <rPh sb="5" eb="7">
      <t>カンキ</t>
    </rPh>
    <rPh sb="7" eb="8">
      <t>キ</t>
    </rPh>
    <rPh sb="8" eb="10">
      <t>ドウシ</t>
    </rPh>
    <rPh sb="11" eb="14">
      <t>キュウハイキ</t>
    </rPh>
    <rPh sb="15" eb="17">
      <t>タンラク</t>
    </rPh>
    <rPh sb="29" eb="30">
      <t>フセ</t>
    </rPh>
    <rPh sb="39" eb="41">
      <t>カンキ</t>
    </rPh>
    <rPh sb="41" eb="42">
      <t>キ</t>
    </rPh>
    <rPh sb="42" eb="44">
      <t>ドウシ</t>
    </rPh>
    <rPh sb="49" eb="50">
      <t>ハナ</t>
    </rPh>
    <rPh sb="52" eb="54">
      <t>セッチ</t>
    </rPh>
    <phoneticPr fontId="9"/>
  </si>
  <si>
    <t>ダクトレスタイプの換気機は床下空間等のメンテナンスが行いづらい場所への設置ができないため、基礎断熱工法等の場合に床下空間等を全般換気に含めて通風換気を行いたい場合は、弊社のLWZシリーズ等のダクト式の換気機をご採用ください。</t>
    <rPh sb="9" eb="11">
      <t>カンキ</t>
    </rPh>
    <rPh sb="11" eb="12">
      <t>キ</t>
    </rPh>
    <rPh sb="13" eb="15">
      <t>ユカシタ</t>
    </rPh>
    <rPh sb="15" eb="17">
      <t>クウカン</t>
    </rPh>
    <rPh sb="17" eb="18">
      <t>ナド</t>
    </rPh>
    <rPh sb="26" eb="27">
      <t>オコナ</t>
    </rPh>
    <rPh sb="31" eb="33">
      <t>バショ</t>
    </rPh>
    <rPh sb="35" eb="37">
      <t>セッチ</t>
    </rPh>
    <rPh sb="45" eb="47">
      <t>キソ</t>
    </rPh>
    <rPh sb="47" eb="49">
      <t>ダンネツ</t>
    </rPh>
    <rPh sb="49" eb="51">
      <t>コウホウ</t>
    </rPh>
    <rPh sb="51" eb="52">
      <t>ナド</t>
    </rPh>
    <rPh sb="53" eb="55">
      <t>バアイ</t>
    </rPh>
    <rPh sb="56" eb="58">
      <t>ユカシタ</t>
    </rPh>
    <rPh sb="58" eb="60">
      <t>クウカン</t>
    </rPh>
    <rPh sb="60" eb="61">
      <t>ナド</t>
    </rPh>
    <rPh sb="62" eb="64">
      <t>ゼンパン</t>
    </rPh>
    <rPh sb="64" eb="66">
      <t>カンキ</t>
    </rPh>
    <rPh sb="67" eb="68">
      <t>フク</t>
    </rPh>
    <rPh sb="70" eb="72">
      <t>ツウフウ</t>
    </rPh>
    <rPh sb="72" eb="74">
      <t>カンキ</t>
    </rPh>
    <rPh sb="75" eb="76">
      <t>オコナ</t>
    </rPh>
    <rPh sb="79" eb="81">
      <t>バアイ</t>
    </rPh>
    <rPh sb="83" eb="85">
      <t>ヘイシャ</t>
    </rPh>
    <rPh sb="93" eb="94">
      <t>ナド</t>
    </rPh>
    <rPh sb="98" eb="99">
      <t>シキ</t>
    </rPh>
    <rPh sb="100" eb="102">
      <t>カンキ</t>
    </rPh>
    <rPh sb="102" eb="103">
      <t>キ</t>
    </rPh>
    <rPh sb="105" eb="107">
      <t>サイヨウ</t>
    </rPh>
    <phoneticPr fontId="9"/>
  </si>
  <si>
    <t>2階建を超える建物の場合や、外風の吹付の強い立地条件へのダクトレス換気機の設置は、外風の影響で機器の性能を発揮しない可能性がありますので、そのような懸念のある場合は、弊社のLWZシリーズ等のダクト式の全般換気をおすすめいたします。</t>
    <rPh sb="1" eb="3">
      <t>カイダ</t>
    </rPh>
    <rPh sb="4" eb="5">
      <t>コ</t>
    </rPh>
    <rPh sb="7" eb="9">
      <t>タテモノ</t>
    </rPh>
    <rPh sb="10" eb="12">
      <t>バアイ</t>
    </rPh>
    <rPh sb="14" eb="15">
      <t>ガイ</t>
    </rPh>
    <rPh sb="15" eb="16">
      <t>フウ</t>
    </rPh>
    <rPh sb="17" eb="19">
      <t>フキツケ</t>
    </rPh>
    <rPh sb="20" eb="21">
      <t>ツヨ</t>
    </rPh>
    <rPh sb="22" eb="24">
      <t>リッチ</t>
    </rPh>
    <rPh sb="24" eb="26">
      <t>ジョウケン</t>
    </rPh>
    <rPh sb="33" eb="35">
      <t>カンキ</t>
    </rPh>
    <rPh sb="35" eb="36">
      <t>キ</t>
    </rPh>
    <rPh sb="37" eb="39">
      <t>セッチ</t>
    </rPh>
    <rPh sb="41" eb="42">
      <t>ガイ</t>
    </rPh>
    <rPh sb="42" eb="43">
      <t>フウ</t>
    </rPh>
    <rPh sb="44" eb="46">
      <t>エイキョウ</t>
    </rPh>
    <rPh sb="47" eb="49">
      <t>キキ</t>
    </rPh>
    <rPh sb="50" eb="52">
      <t>セイノウ</t>
    </rPh>
    <rPh sb="53" eb="55">
      <t>ハッキ</t>
    </rPh>
    <rPh sb="58" eb="61">
      <t>カノウセイ</t>
    </rPh>
    <rPh sb="74" eb="76">
      <t>ケネン</t>
    </rPh>
    <rPh sb="79" eb="81">
      <t>バアイ</t>
    </rPh>
    <rPh sb="83" eb="85">
      <t>ヘイシャ</t>
    </rPh>
    <rPh sb="93" eb="94">
      <t>トウ</t>
    </rPh>
    <rPh sb="98" eb="99">
      <t>シキ</t>
    </rPh>
    <rPh sb="100" eb="102">
      <t>ゼンパン</t>
    </rPh>
    <rPh sb="102" eb="104">
      <t>カンキ</t>
    </rPh>
    <phoneticPr fontId="9"/>
  </si>
  <si>
    <t>換気機本体やコントローラー及び、その信号線は、磁束、高調波等の影響を受けない場所へ取付並びに配線してください。</t>
    <rPh sb="0" eb="2">
      <t>カンキ</t>
    </rPh>
    <rPh sb="2" eb="3">
      <t>キ</t>
    </rPh>
    <rPh sb="3" eb="5">
      <t>ホンタイ</t>
    </rPh>
    <rPh sb="13" eb="14">
      <t>オヨ</t>
    </rPh>
    <rPh sb="18" eb="20">
      <t>シンゴウ</t>
    </rPh>
    <rPh sb="20" eb="21">
      <t>セン</t>
    </rPh>
    <rPh sb="23" eb="25">
      <t>ジソク</t>
    </rPh>
    <rPh sb="26" eb="29">
      <t>コウチョウハ</t>
    </rPh>
    <rPh sb="29" eb="30">
      <t>ナド</t>
    </rPh>
    <rPh sb="31" eb="33">
      <t>エイキョウ</t>
    </rPh>
    <rPh sb="34" eb="35">
      <t>ウ</t>
    </rPh>
    <rPh sb="38" eb="40">
      <t>バショ</t>
    </rPh>
    <rPh sb="41" eb="43">
      <t>トリツケ</t>
    </rPh>
    <rPh sb="43" eb="44">
      <t>ナラ</t>
    </rPh>
    <rPh sb="46" eb="48">
      <t>ハイセン</t>
    </rPh>
    <phoneticPr fontId="9"/>
  </si>
  <si>
    <t>コントローラー～換気機間の信号線は、電源配線と一緒に引き回さないようにしてください。</t>
    <rPh sb="8" eb="10">
      <t>カンキ</t>
    </rPh>
    <rPh sb="10" eb="11">
      <t>キ</t>
    </rPh>
    <rPh sb="11" eb="12">
      <t>カン</t>
    </rPh>
    <rPh sb="13" eb="15">
      <t>シンゴウ</t>
    </rPh>
    <rPh sb="15" eb="16">
      <t>セン</t>
    </rPh>
    <rPh sb="18" eb="20">
      <t>デンゲン</t>
    </rPh>
    <rPh sb="20" eb="22">
      <t>ハイセン</t>
    </rPh>
    <rPh sb="23" eb="25">
      <t>イッショ</t>
    </rPh>
    <rPh sb="26" eb="27">
      <t>ヒ</t>
    </rPh>
    <rPh sb="28" eb="29">
      <t>マワ</t>
    </rPh>
    <phoneticPr fontId="9"/>
  </si>
  <si>
    <t>常時換気機から局所換気の排気を取り込む(ショートサーキット)事を防ぐため、局所換気の排気口を常時換気の設置のある壁面と異なる外壁面へ設置してください。</t>
    <rPh sb="0" eb="2">
      <t>ジョウジ</t>
    </rPh>
    <rPh sb="2" eb="4">
      <t>カンキ</t>
    </rPh>
    <rPh sb="4" eb="5">
      <t>キ</t>
    </rPh>
    <rPh sb="7" eb="9">
      <t>キョクショ</t>
    </rPh>
    <rPh sb="9" eb="11">
      <t>カンキ</t>
    </rPh>
    <rPh sb="12" eb="14">
      <t>ハイキ</t>
    </rPh>
    <rPh sb="15" eb="16">
      <t>ト</t>
    </rPh>
    <rPh sb="17" eb="18">
      <t>コ</t>
    </rPh>
    <rPh sb="30" eb="31">
      <t>コト</t>
    </rPh>
    <rPh sb="32" eb="33">
      <t>フセ</t>
    </rPh>
    <rPh sb="37" eb="39">
      <t>キョクショ</t>
    </rPh>
    <rPh sb="39" eb="41">
      <t>カンキ</t>
    </rPh>
    <rPh sb="42" eb="44">
      <t>ハイキ</t>
    </rPh>
    <rPh sb="44" eb="45">
      <t>コウ</t>
    </rPh>
    <rPh sb="46" eb="48">
      <t>ジョウジ</t>
    </rPh>
    <rPh sb="48" eb="50">
      <t>カンキ</t>
    </rPh>
    <rPh sb="51" eb="53">
      <t>セッチ</t>
    </rPh>
    <rPh sb="56" eb="58">
      <t>ヘキメン</t>
    </rPh>
    <rPh sb="59" eb="60">
      <t>コト</t>
    </rPh>
    <rPh sb="62" eb="64">
      <t>ガイヘキ</t>
    </rPh>
    <rPh sb="64" eb="65">
      <t>メン</t>
    </rPh>
    <rPh sb="66" eb="68">
      <t>セッチ</t>
    </rPh>
    <phoneticPr fontId="9"/>
  </si>
  <si>
    <t>本換気計画では、主に各居室を対象とし、全般換気用のダクトレス換気機で常時換気を行うよう計画します。居室以外の収納空間や水廻り空間を全般換気の対象へ含めない場合は、必要に応じて別途局所換気を計画してください。</t>
    <rPh sb="0" eb="1">
      <t>ホン</t>
    </rPh>
    <rPh sb="1" eb="3">
      <t>カンキ</t>
    </rPh>
    <rPh sb="3" eb="5">
      <t>ケイカク</t>
    </rPh>
    <rPh sb="8" eb="9">
      <t>オモ</t>
    </rPh>
    <rPh sb="10" eb="13">
      <t>カクキョシツ</t>
    </rPh>
    <rPh sb="14" eb="16">
      <t>タイショウ</t>
    </rPh>
    <rPh sb="19" eb="21">
      <t>ゼンパン</t>
    </rPh>
    <rPh sb="21" eb="24">
      <t>カンキヨウ</t>
    </rPh>
    <rPh sb="30" eb="32">
      <t>カンキ</t>
    </rPh>
    <rPh sb="32" eb="33">
      <t>キ</t>
    </rPh>
    <rPh sb="34" eb="36">
      <t>ジョウジ</t>
    </rPh>
    <rPh sb="36" eb="38">
      <t>カンキ</t>
    </rPh>
    <rPh sb="39" eb="40">
      <t>オコナ</t>
    </rPh>
    <rPh sb="43" eb="45">
      <t>ケイカク</t>
    </rPh>
    <rPh sb="49" eb="51">
      <t>キョシツ</t>
    </rPh>
    <rPh sb="51" eb="53">
      <t>イガイ</t>
    </rPh>
    <rPh sb="54" eb="56">
      <t>シュウノウ</t>
    </rPh>
    <rPh sb="56" eb="58">
      <t>クウカン</t>
    </rPh>
    <rPh sb="59" eb="60">
      <t>ミズ</t>
    </rPh>
    <rPh sb="60" eb="61">
      <t>マワ</t>
    </rPh>
    <rPh sb="62" eb="64">
      <t>クウカン</t>
    </rPh>
    <rPh sb="65" eb="67">
      <t>ゼンパン</t>
    </rPh>
    <rPh sb="67" eb="69">
      <t>カンキ</t>
    </rPh>
    <rPh sb="70" eb="72">
      <t>タイショウ</t>
    </rPh>
    <rPh sb="73" eb="74">
      <t>フク</t>
    </rPh>
    <rPh sb="77" eb="79">
      <t>バアイ</t>
    </rPh>
    <rPh sb="81" eb="83">
      <t>ヒツヨウ</t>
    </rPh>
    <rPh sb="84" eb="85">
      <t>オウ</t>
    </rPh>
    <rPh sb="87" eb="89">
      <t>ベット</t>
    </rPh>
    <rPh sb="89" eb="91">
      <t>キョクショ</t>
    </rPh>
    <rPh sb="91" eb="93">
      <t>カンキ</t>
    </rPh>
    <rPh sb="94" eb="96">
      <t>ケイカク</t>
    </rPh>
    <phoneticPr fontId="9"/>
  </si>
  <si>
    <t>計画換気量</t>
    <rPh sb="0" eb="2">
      <t>ケイカク</t>
    </rPh>
    <rPh sb="2" eb="4">
      <t>カンキ</t>
    </rPh>
    <rPh sb="4" eb="5">
      <t>リョウ</t>
    </rPh>
    <phoneticPr fontId="9"/>
  </si>
  <si>
    <t>給気量</t>
    <rPh sb="0" eb="2">
      <t>キュウキ</t>
    </rPh>
    <rPh sb="2" eb="3">
      <t>リョウ</t>
    </rPh>
    <phoneticPr fontId="9"/>
  </si>
  <si>
    <t>排気量</t>
    <rPh sb="0" eb="3">
      <t>ハイキリョウ</t>
    </rPh>
    <phoneticPr fontId="9"/>
  </si>
  <si>
    <t>LT-50Pro</t>
    <phoneticPr fontId="9"/>
  </si>
  <si>
    <t>LT-50</t>
    <phoneticPr fontId="9"/>
  </si>
  <si>
    <t>排気側風量</t>
    <rPh sb="0" eb="2">
      <t>ハイキ</t>
    </rPh>
    <rPh sb="2" eb="3">
      <t>ガワ</t>
    </rPh>
    <rPh sb="3" eb="5">
      <t>フウリョウ</t>
    </rPh>
    <phoneticPr fontId="9"/>
  </si>
  <si>
    <t>KPT-08JSD</t>
  </si>
  <si>
    <t>LT-50EcoFlat</t>
    <phoneticPr fontId="9"/>
  </si>
  <si>
    <t>LT-50Eco</t>
    <phoneticPr fontId="9"/>
  </si>
  <si>
    <t>KPT-08SD</t>
  </si>
  <si>
    <t>KPT-08HSD</t>
  </si>
  <si>
    <t>KPT-08JD</t>
  </si>
  <si>
    <t>KP-08D</t>
  </si>
  <si>
    <t>KPI-08D</t>
  </si>
  <si>
    <t>LT-50Eco</t>
    <phoneticPr fontId="9"/>
  </si>
  <si>
    <t>LT-50EcoFlat</t>
    <phoneticPr fontId="9"/>
  </si>
  <si>
    <t>LT-50Pro</t>
    <phoneticPr fontId="9"/>
  </si>
  <si>
    <t>LT-50EcoSlim</t>
    <phoneticPr fontId="9"/>
  </si>
  <si>
    <t>LT-50Smart</t>
    <phoneticPr fontId="9"/>
  </si>
  <si>
    <t>※上記計画換気量計算は、第一種換気の普通換気運転時を想定しています。</t>
    <rPh sb="1" eb="3">
      <t>ジョウキ</t>
    </rPh>
    <rPh sb="3" eb="5">
      <t>ケイカク</t>
    </rPh>
    <rPh sb="5" eb="7">
      <t>カンキ</t>
    </rPh>
    <rPh sb="7" eb="8">
      <t>リョウ</t>
    </rPh>
    <rPh sb="8" eb="10">
      <t>ケイサン</t>
    </rPh>
    <rPh sb="12" eb="13">
      <t>ダイ</t>
    </rPh>
    <rPh sb="13" eb="15">
      <t>イッシュ</t>
    </rPh>
    <rPh sb="15" eb="17">
      <t>カンキ</t>
    </rPh>
    <rPh sb="18" eb="20">
      <t>フツウ</t>
    </rPh>
    <rPh sb="20" eb="22">
      <t>カンキ</t>
    </rPh>
    <rPh sb="22" eb="24">
      <t>ウンテン</t>
    </rPh>
    <rPh sb="24" eb="25">
      <t>ジ</t>
    </rPh>
    <rPh sb="26" eb="28">
      <t>ソウテイ</t>
    </rPh>
    <phoneticPr fontId="9"/>
  </si>
  <si>
    <t>※壁付第一種熱交換換気機(ツインエアーフレッシュLT-50シリーズ)を熱交換</t>
    <rPh sb="35" eb="38">
      <t>ネツコウカン</t>
    </rPh>
    <phoneticPr fontId="9"/>
  </si>
  <si>
    <r>
      <rPr>
        <sz val="9"/>
        <color theme="0"/>
        <rFont val="ＭＳ Ｐゴシック"/>
        <family val="3"/>
        <charset val="128"/>
        <scheme val="minor"/>
      </rPr>
      <t>※</t>
    </r>
    <r>
      <rPr>
        <sz val="9"/>
        <color theme="1"/>
        <rFont val="ＭＳ Ｐゴシック"/>
        <family val="3"/>
        <charset val="128"/>
        <scheme val="minor"/>
      </rPr>
      <t>換気量は普通換気運転時と同一となります。</t>
    </r>
    <rPh sb="1" eb="3">
      <t>カンキ</t>
    </rPh>
    <rPh sb="3" eb="4">
      <t>リョウ</t>
    </rPh>
    <rPh sb="5" eb="7">
      <t>フツウ</t>
    </rPh>
    <rPh sb="7" eb="9">
      <t>カンキ</t>
    </rPh>
    <rPh sb="9" eb="11">
      <t>ウンテン</t>
    </rPh>
    <rPh sb="11" eb="12">
      <t>ジ</t>
    </rPh>
    <rPh sb="13" eb="15">
      <t>ドウイツ</t>
    </rPh>
    <phoneticPr fontId="9"/>
  </si>
  <si>
    <r>
      <rPr>
        <sz val="9"/>
        <color theme="0"/>
        <rFont val="ＭＳ Ｐゴシック"/>
        <family val="3"/>
        <charset val="128"/>
        <scheme val="minor"/>
      </rPr>
      <t>※</t>
    </r>
    <r>
      <rPr>
        <sz val="9"/>
        <color theme="1"/>
        <rFont val="ＭＳ Ｐゴシック"/>
        <family val="3"/>
        <charset val="128"/>
        <scheme val="minor"/>
      </rPr>
      <t>運転で使用した場合は、約70秒毎に排気と給気が入れ替わりますが、計画</t>
    </r>
    <rPh sb="1" eb="3">
      <t>ウンテン</t>
    </rPh>
    <rPh sb="4" eb="6">
      <t>シヨウ</t>
    </rPh>
    <rPh sb="8" eb="10">
      <t>バアイ</t>
    </rPh>
    <rPh sb="33" eb="35">
      <t>ケイカク</t>
    </rPh>
    <phoneticPr fontId="9"/>
  </si>
  <si>
    <t>LT-50Ecoシリーズ各タイプのコントローラーは、非接触の静電スイッチ式のためドアの開閉などでコントローラー前面に物体が近接すると誤操作となる場合があるため、ドアや冷蔵庫等の開閉時にコントローラー前面に物体が近接しない場所へコントローラーを設置してください。</t>
    <rPh sb="12" eb="13">
      <t>カク</t>
    </rPh>
    <rPh sb="26" eb="27">
      <t>ヒ</t>
    </rPh>
    <rPh sb="27" eb="29">
      <t>セッショク</t>
    </rPh>
    <rPh sb="30" eb="32">
      <t>セイデン</t>
    </rPh>
    <rPh sb="36" eb="37">
      <t>シキ</t>
    </rPh>
    <rPh sb="43" eb="45">
      <t>カイヘイ</t>
    </rPh>
    <rPh sb="55" eb="57">
      <t>ゼンメン</t>
    </rPh>
    <rPh sb="58" eb="60">
      <t>ブッタイ</t>
    </rPh>
    <rPh sb="61" eb="63">
      <t>キンセツ</t>
    </rPh>
    <rPh sb="66" eb="69">
      <t>ゴソウサ</t>
    </rPh>
    <rPh sb="72" eb="74">
      <t>バアイ</t>
    </rPh>
    <rPh sb="83" eb="86">
      <t>レイゾウコ</t>
    </rPh>
    <rPh sb="86" eb="87">
      <t>ナド</t>
    </rPh>
    <rPh sb="88" eb="90">
      <t>カイヘイ</t>
    </rPh>
    <rPh sb="90" eb="91">
      <t>ジ</t>
    </rPh>
    <rPh sb="99" eb="101">
      <t>ゼンメン</t>
    </rPh>
    <rPh sb="102" eb="104">
      <t>ブッタイ</t>
    </rPh>
    <rPh sb="105" eb="107">
      <t>キンセツ</t>
    </rPh>
    <rPh sb="110" eb="112">
      <t>バショ</t>
    </rPh>
    <rPh sb="121" eb="123">
      <t>セッチ</t>
    </rPh>
    <phoneticPr fontId="9"/>
  </si>
  <si>
    <t>地区計画等での指定がある場合や、延焼範囲内等の防火措置が必要な場所へダクトレス換気機を設置する場合は、防火ダンパー付タイプを採用してください。また、壁の厚さによって防火ダンパーが外壁面より外部へ露出する場合は、金属製パイプを使用してください。</t>
    <rPh sb="0" eb="2">
      <t>チク</t>
    </rPh>
    <rPh sb="2" eb="4">
      <t>ケイカク</t>
    </rPh>
    <rPh sb="4" eb="5">
      <t>トウ</t>
    </rPh>
    <rPh sb="7" eb="9">
      <t>シテイ</t>
    </rPh>
    <rPh sb="12" eb="14">
      <t>バアイ</t>
    </rPh>
    <rPh sb="16" eb="18">
      <t>エンショウ</t>
    </rPh>
    <rPh sb="18" eb="20">
      <t>ハンイ</t>
    </rPh>
    <rPh sb="20" eb="21">
      <t>ナイ</t>
    </rPh>
    <rPh sb="21" eb="22">
      <t>ナド</t>
    </rPh>
    <rPh sb="23" eb="25">
      <t>ボウカ</t>
    </rPh>
    <rPh sb="25" eb="27">
      <t>ソチ</t>
    </rPh>
    <rPh sb="28" eb="30">
      <t>ヒツヨウ</t>
    </rPh>
    <rPh sb="31" eb="33">
      <t>バショ</t>
    </rPh>
    <rPh sb="39" eb="42">
      <t>カンキキ</t>
    </rPh>
    <rPh sb="43" eb="45">
      <t>セッチ</t>
    </rPh>
    <rPh sb="47" eb="49">
      <t>バアイ</t>
    </rPh>
    <rPh sb="51" eb="53">
      <t>ボウカ</t>
    </rPh>
    <rPh sb="57" eb="58">
      <t>ツ</t>
    </rPh>
    <rPh sb="62" eb="64">
      <t>サイヨウ</t>
    </rPh>
    <phoneticPr fontId="9"/>
  </si>
  <si>
    <t>LT-50Ecoシリーズ各タイプのコントローラーは、内部の電子回路の特性により通電時に微小な動作音が発生しますが、建物の構造によっては音が聞こえる可能性があるため、寝室や個室等のような静かな空間及び、長時間過ごすリビングやダイニング等の居住域付近への設置はお避けください。</t>
    <rPh sb="12" eb="13">
      <t>カク</t>
    </rPh>
    <rPh sb="26" eb="28">
      <t>ナイブ</t>
    </rPh>
    <rPh sb="29" eb="31">
      <t>デンシ</t>
    </rPh>
    <rPh sb="31" eb="33">
      <t>カイロ</t>
    </rPh>
    <rPh sb="34" eb="36">
      <t>トクセイ</t>
    </rPh>
    <rPh sb="39" eb="41">
      <t>ツウデン</t>
    </rPh>
    <rPh sb="41" eb="42">
      <t>ジ</t>
    </rPh>
    <rPh sb="43" eb="45">
      <t>ビショウ</t>
    </rPh>
    <rPh sb="46" eb="48">
      <t>ドウサ</t>
    </rPh>
    <rPh sb="48" eb="49">
      <t>オト</t>
    </rPh>
    <rPh sb="50" eb="52">
      <t>ハッセイ</t>
    </rPh>
    <rPh sb="57" eb="59">
      <t>タテモノ</t>
    </rPh>
    <rPh sb="60" eb="62">
      <t>コウゾウ</t>
    </rPh>
    <rPh sb="67" eb="68">
      <t>オト</t>
    </rPh>
    <rPh sb="69" eb="70">
      <t>キ</t>
    </rPh>
    <rPh sb="73" eb="76">
      <t>カノウセイ</t>
    </rPh>
    <rPh sb="82" eb="84">
      <t>シンシツ</t>
    </rPh>
    <rPh sb="85" eb="87">
      <t>コシツ</t>
    </rPh>
    <rPh sb="87" eb="88">
      <t>ナド</t>
    </rPh>
    <rPh sb="92" eb="93">
      <t>シズ</t>
    </rPh>
    <rPh sb="95" eb="97">
      <t>クウカン</t>
    </rPh>
    <rPh sb="97" eb="98">
      <t>オヨ</t>
    </rPh>
    <rPh sb="100" eb="103">
      <t>チョウジカン</t>
    </rPh>
    <rPh sb="103" eb="104">
      <t>ス</t>
    </rPh>
    <rPh sb="116" eb="117">
      <t>ナド</t>
    </rPh>
    <rPh sb="118" eb="121">
      <t>キョジュウイキ</t>
    </rPh>
    <rPh sb="121" eb="123">
      <t>フキン</t>
    </rPh>
    <rPh sb="125" eb="127">
      <t>セッチ</t>
    </rPh>
    <rPh sb="129" eb="130">
      <t>サ</t>
    </rPh>
    <phoneticPr fontId="9"/>
  </si>
  <si>
    <t>横</t>
    <rPh sb="0" eb="1">
      <t>ヨコ</t>
    </rPh>
    <phoneticPr fontId="9"/>
  </si>
  <si>
    <t>縦</t>
    <rPh sb="0" eb="1">
      <t>タテ</t>
    </rPh>
    <phoneticPr fontId="9"/>
  </si>
  <si>
    <t>様邸</t>
    <phoneticPr fontId="9"/>
  </si>
  <si>
    <t>居宅用途以外の建物の場合や、その近辺に電磁波の発生する機器(大型の電動機、医療機器等)の設置がある場合、換気機のワイヤレスネットワーク制御(Wi-Fi制御)に影響が発生し、正常な動作を妨げる原因となりますので、その場合は有線接続で制御する換気機をご採用ください。</t>
    <rPh sb="0" eb="2">
      <t>キョタク</t>
    </rPh>
    <rPh sb="2" eb="4">
      <t>ヨウト</t>
    </rPh>
    <rPh sb="4" eb="6">
      <t>イガイ</t>
    </rPh>
    <rPh sb="7" eb="9">
      <t>タテモノ</t>
    </rPh>
    <rPh sb="10" eb="12">
      <t>バアイ</t>
    </rPh>
    <rPh sb="16" eb="18">
      <t>キンペン</t>
    </rPh>
    <rPh sb="19" eb="22">
      <t>デンジハ</t>
    </rPh>
    <rPh sb="23" eb="25">
      <t>ハッセイ</t>
    </rPh>
    <rPh sb="27" eb="29">
      <t>キキ</t>
    </rPh>
    <rPh sb="30" eb="32">
      <t>オオガタ</t>
    </rPh>
    <rPh sb="33" eb="36">
      <t>デンドウキ</t>
    </rPh>
    <rPh sb="37" eb="39">
      <t>イリョウ</t>
    </rPh>
    <rPh sb="39" eb="41">
      <t>キキ</t>
    </rPh>
    <rPh sb="41" eb="42">
      <t>ナド</t>
    </rPh>
    <rPh sb="44" eb="46">
      <t>セッチ</t>
    </rPh>
    <rPh sb="49" eb="51">
      <t>バアイ</t>
    </rPh>
    <rPh sb="52" eb="54">
      <t>カンキ</t>
    </rPh>
    <rPh sb="54" eb="55">
      <t>キ</t>
    </rPh>
    <rPh sb="67" eb="69">
      <t>セイギョ</t>
    </rPh>
    <rPh sb="75" eb="77">
      <t>セイギョ</t>
    </rPh>
    <rPh sb="79" eb="81">
      <t>エイキョウ</t>
    </rPh>
    <rPh sb="82" eb="84">
      <t>ハッセイ</t>
    </rPh>
    <rPh sb="86" eb="88">
      <t>セイジョウ</t>
    </rPh>
    <rPh sb="89" eb="91">
      <t>ドウサ</t>
    </rPh>
    <rPh sb="92" eb="93">
      <t>サマタ</t>
    </rPh>
    <rPh sb="95" eb="97">
      <t>ゲンイン</t>
    </rPh>
    <rPh sb="107" eb="109">
      <t>バアイ</t>
    </rPh>
    <rPh sb="110" eb="112">
      <t>ユウセン</t>
    </rPh>
    <rPh sb="112" eb="114">
      <t>セツゾク</t>
    </rPh>
    <rPh sb="115" eb="117">
      <t>セイギョ</t>
    </rPh>
    <rPh sb="119" eb="121">
      <t>カンキ</t>
    </rPh>
    <rPh sb="121" eb="122">
      <t>キ</t>
    </rPh>
    <rPh sb="124" eb="126">
      <t>サイヨウ</t>
    </rPh>
    <phoneticPr fontId="9"/>
  </si>
  <si>
    <t>建物内のワイヤレスネットワークに換気機を無線接続し集中制御する場合は、接続するワイヤレスネットワーク親機(Wi-Fiルーター等)の接続可能な子機台数に、制御したい換気機台数を加える必要がありますので、当該建物内の総接続子機台数を満たす親機をご使用ください。</t>
    <rPh sb="0" eb="2">
      <t>タテモノ</t>
    </rPh>
    <rPh sb="2" eb="3">
      <t>ナイ</t>
    </rPh>
    <rPh sb="16" eb="18">
      <t>カンキ</t>
    </rPh>
    <rPh sb="18" eb="19">
      <t>キ</t>
    </rPh>
    <rPh sb="20" eb="22">
      <t>ムセン</t>
    </rPh>
    <rPh sb="22" eb="24">
      <t>セツゾク</t>
    </rPh>
    <rPh sb="25" eb="27">
      <t>シュウチュウ</t>
    </rPh>
    <rPh sb="27" eb="29">
      <t>セイギョ</t>
    </rPh>
    <rPh sb="31" eb="33">
      <t>バアイ</t>
    </rPh>
    <rPh sb="35" eb="37">
      <t>セツゾク</t>
    </rPh>
    <rPh sb="50" eb="52">
      <t>オヤキ</t>
    </rPh>
    <rPh sb="62" eb="63">
      <t>ナド</t>
    </rPh>
    <rPh sb="65" eb="67">
      <t>セツゾク</t>
    </rPh>
    <rPh sb="67" eb="69">
      <t>カノウ</t>
    </rPh>
    <rPh sb="70" eb="72">
      <t>コキ</t>
    </rPh>
    <rPh sb="72" eb="74">
      <t>ダイスウ</t>
    </rPh>
    <rPh sb="76" eb="78">
      <t>セイギョ</t>
    </rPh>
    <rPh sb="81" eb="83">
      <t>カンキ</t>
    </rPh>
    <rPh sb="83" eb="84">
      <t>キ</t>
    </rPh>
    <rPh sb="84" eb="86">
      <t>ダイスウ</t>
    </rPh>
    <rPh sb="87" eb="88">
      <t>クワ</t>
    </rPh>
    <rPh sb="90" eb="92">
      <t>ヒツヨウ</t>
    </rPh>
    <rPh sb="100" eb="102">
      <t>トウガイ</t>
    </rPh>
    <rPh sb="102" eb="104">
      <t>タテモノ</t>
    </rPh>
    <rPh sb="104" eb="105">
      <t>ナイ</t>
    </rPh>
    <rPh sb="106" eb="107">
      <t>ソウ</t>
    </rPh>
    <rPh sb="107" eb="109">
      <t>セツゾク</t>
    </rPh>
    <rPh sb="109" eb="111">
      <t>コキ</t>
    </rPh>
    <rPh sb="111" eb="113">
      <t>ダイスウ</t>
    </rPh>
    <rPh sb="114" eb="115">
      <t>ミ</t>
    </rPh>
    <rPh sb="117" eb="119">
      <t>オヤキ</t>
    </rPh>
    <rPh sb="121" eb="123">
      <t>シヨウ</t>
    </rPh>
    <phoneticPr fontId="9"/>
  </si>
  <si>
    <t>⇔必要に応じ変更⇔</t>
    <rPh sb="1" eb="3">
      <t>ヒツヨウ</t>
    </rPh>
    <rPh sb="4" eb="5">
      <t>オウ</t>
    </rPh>
    <rPh sb="6" eb="8">
      <t>ヘンコウ</t>
    </rPh>
    <phoneticPr fontId="9"/>
  </si>
  <si>
    <t>1階換気対象</t>
    <rPh sb="1" eb="2">
      <t>カイ</t>
    </rPh>
    <rPh sb="2" eb="4">
      <t>カンキ</t>
    </rPh>
    <rPh sb="4" eb="6">
      <t>タイショウ</t>
    </rPh>
    <phoneticPr fontId="9"/>
  </si>
  <si>
    <t>2階換気対象</t>
    <rPh sb="1" eb="2">
      <t>カイ</t>
    </rPh>
    <rPh sb="2" eb="4">
      <t>カンキ</t>
    </rPh>
    <rPh sb="4" eb="6">
      <t>タイショウ</t>
    </rPh>
    <phoneticPr fontId="9"/>
  </si>
  <si>
    <t>平均高</t>
    <rPh sb="0" eb="2">
      <t>ヘイキン</t>
    </rPh>
    <rPh sb="2" eb="3">
      <t>タカ</t>
    </rPh>
    <phoneticPr fontId="13"/>
  </si>
  <si>
    <t>LT-30Reno</t>
    <phoneticPr fontId="9"/>
  </si>
  <si>
    <t>※本資料の平均高の値が階層毎に検討してある場合は、玄関土間部、階段吹抜部、勾配天井部等の空間の気積を想定で加えた参考値となります。</t>
    <rPh sb="1" eb="2">
      <t>ホン</t>
    </rPh>
    <rPh sb="2" eb="4">
      <t>シリョウ</t>
    </rPh>
    <rPh sb="5" eb="7">
      <t>ヘイキン</t>
    </rPh>
    <rPh sb="7" eb="8">
      <t>ダカ</t>
    </rPh>
    <rPh sb="9" eb="10">
      <t>アタイ</t>
    </rPh>
    <rPh sb="11" eb="13">
      <t>カイソウ</t>
    </rPh>
    <rPh sb="13" eb="14">
      <t>ゴト</t>
    </rPh>
    <rPh sb="15" eb="17">
      <t>ケントウ</t>
    </rPh>
    <rPh sb="21" eb="23">
      <t>バアイ</t>
    </rPh>
    <rPh sb="25" eb="27">
      <t>ゲンカン</t>
    </rPh>
    <rPh sb="27" eb="29">
      <t>ドマ</t>
    </rPh>
    <rPh sb="29" eb="30">
      <t>ブ</t>
    </rPh>
    <rPh sb="31" eb="33">
      <t>カイダン</t>
    </rPh>
    <rPh sb="33" eb="35">
      <t>フキヌケ</t>
    </rPh>
    <rPh sb="35" eb="36">
      <t>ブ</t>
    </rPh>
    <rPh sb="37" eb="39">
      <t>コウバイ</t>
    </rPh>
    <rPh sb="39" eb="41">
      <t>テンジョウ</t>
    </rPh>
    <rPh sb="41" eb="42">
      <t>ブ</t>
    </rPh>
    <rPh sb="42" eb="43">
      <t>ナド</t>
    </rPh>
    <rPh sb="44" eb="46">
      <t>クウカン</t>
    </rPh>
    <rPh sb="47" eb="49">
      <t>キセキ</t>
    </rPh>
    <rPh sb="50" eb="52">
      <t>ソウテイ</t>
    </rPh>
    <rPh sb="53" eb="54">
      <t>クワ</t>
    </rPh>
    <rPh sb="56" eb="58">
      <t>サンコウ</t>
    </rPh>
    <rPh sb="58" eb="59">
      <t>チ</t>
    </rPh>
    <phoneticPr fontId="9"/>
  </si>
  <si>
    <t>※換気対象空間の面積、高さを記載した一覧表等の気積算出根拠が必要な場合は別途必要な様式でご対応ください。</t>
    <rPh sb="20" eb="21">
      <t>ヒョウ</t>
    </rPh>
    <phoneticPr fontId="9"/>
  </si>
  <si>
    <t>換気機</t>
  </si>
  <si>
    <t>LA60UJ(弱ﾉｯﾁ)/60Hz</t>
  </si>
  <si>
    <t>LA60UJ(強ﾉｯﾁ)/60Hz</t>
  </si>
  <si>
    <t>LA60AJ(弱ﾉｯﾁ)/60Hz</t>
  </si>
  <si>
    <t>LA60AJ(強ﾉｯﾁ)/60Hz</t>
  </si>
  <si>
    <t>LA60U(弱ﾉｯﾁ)/60Hz</t>
  </si>
  <si>
    <t>LA60U(強ﾉｯﾁ)/60Hz</t>
  </si>
  <si>
    <t>LA60A(弱ﾉｯﾁ)/60Hz</t>
  </si>
  <si>
    <t>LA60A(強ﾉｯﾁ)/60Hz</t>
  </si>
  <si>
    <t>LA60UJ(弱ﾉｯﾁ)/50Hz</t>
  </si>
  <si>
    <t>LA60UJ(強ﾉｯﾁ)/50Hz</t>
  </si>
  <si>
    <t>LA60AJ(弱ﾉｯﾁ)/50Hz</t>
  </si>
  <si>
    <t>LA60AJ(強ﾉｯﾁ)/50Hz</t>
  </si>
  <si>
    <t>LA60U(弱ﾉｯﾁ)/50Hz</t>
  </si>
  <si>
    <t>LA60U(強ﾉｯﾁ)/50Hz</t>
  </si>
  <si>
    <t>LA60A(弱ﾉｯﾁ)/50Hz</t>
  </si>
  <si>
    <t>LA60A(強ﾉｯﾁ)/50Hz</t>
  </si>
  <si>
    <t>VLR-70</t>
    <phoneticPr fontId="9"/>
  </si>
  <si>
    <t>LT-50Ecoシリーズ各タイプ及び、VLRシリーズのコントローラーは、運転状態を常時青色点灯で表示しますので、寝室や個室以外の明るさが問題とならない位置へ設置してください。</t>
    <rPh sb="12" eb="13">
      <t>カク</t>
    </rPh>
    <rPh sb="16" eb="17">
      <t>オヨ</t>
    </rPh>
    <rPh sb="36" eb="38">
      <t>ウンテン</t>
    </rPh>
    <rPh sb="38" eb="40">
      <t>ジョウタイ</t>
    </rPh>
    <rPh sb="41" eb="43">
      <t>ジョウジ</t>
    </rPh>
    <rPh sb="43" eb="45">
      <t>アオイロ</t>
    </rPh>
    <rPh sb="45" eb="47">
      <t>テントウ</t>
    </rPh>
    <rPh sb="48" eb="50">
      <t>ヒョウジ</t>
    </rPh>
    <rPh sb="56" eb="58">
      <t>シンシツ</t>
    </rPh>
    <rPh sb="59" eb="61">
      <t>コシツ</t>
    </rPh>
    <rPh sb="61" eb="63">
      <t>イガイ</t>
    </rPh>
    <rPh sb="64" eb="65">
      <t>アカ</t>
    </rPh>
    <rPh sb="68" eb="70">
      <t>モンダイ</t>
    </rPh>
    <rPh sb="75" eb="77">
      <t>イチ</t>
    </rPh>
    <rPh sb="78" eb="80">
      <t>セッチ</t>
    </rPh>
    <phoneticPr fontId="9"/>
  </si>
  <si>
    <t>塩害地域等の海塩粒子が漂う環境で使用する場合は、海風を受けない方角に設置し、なお且つ外部フードを定期的に洗浄し、腐食が著しい場合は交換してください。また、VLRシリーズはアルミ製熱交換器の腐食の促進を抑えるため、腐食が起こる周辺環境の場合は定期的な熱交換器の洗浄を行ってください。</t>
    <rPh sb="0" eb="2">
      <t>エンガイ</t>
    </rPh>
    <rPh sb="2" eb="4">
      <t>チイキ</t>
    </rPh>
    <rPh sb="4" eb="5">
      <t>ナド</t>
    </rPh>
    <rPh sb="6" eb="7">
      <t>カイ</t>
    </rPh>
    <rPh sb="7" eb="8">
      <t>シオ</t>
    </rPh>
    <rPh sb="8" eb="10">
      <t>リュウシ</t>
    </rPh>
    <rPh sb="11" eb="12">
      <t>タダヨ</t>
    </rPh>
    <rPh sb="13" eb="15">
      <t>カンキョウ</t>
    </rPh>
    <rPh sb="16" eb="18">
      <t>シヨウ</t>
    </rPh>
    <rPh sb="20" eb="22">
      <t>バアイ</t>
    </rPh>
    <rPh sb="24" eb="26">
      <t>ウミカゼ</t>
    </rPh>
    <rPh sb="27" eb="28">
      <t>ウ</t>
    </rPh>
    <rPh sb="31" eb="33">
      <t>ホウガク</t>
    </rPh>
    <rPh sb="34" eb="36">
      <t>セッチ</t>
    </rPh>
    <rPh sb="40" eb="41">
      <t>カ</t>
    </rPh>
    <rPh sb="42" eb="44">
      <t>ガイブ</t>
    </rPh>
    <rPh sb="48" eb="51">
      <t>テイキテキ</t>
    </rPh>
    <rPh sb="52" eb="54">
      <t>センジョウ</t>
    </rPh>
    <rPh sb="56" eb="58">
      <t>フショク</t>
    </rPh>
    <rPh sb="59" eb="60">
      <t>イチジル</t>
    </rPh>
    <rPh sb="62" eb="64">
      <t>バアイ</t>
    </rPh>
    <rPh sb="65" eb="67">
      <t>コウカン</t>
    </rPh>
    <phoneticPr fontId="9"/>
  </si>
  <si>
    <t>VLRシリーズの壁面貫通部は四角穴開口のため、耐力壁に設置する場合に、使用する構造用合板毎に要求される開口補強や、釘の増し打ちが必要になりますので、要求される仕様にご留意ください。</t>
    <rPh sb="8" eb="10">
      <t>ヘキメン</t>
    </rPh>
    <rPh sb="10" eb="13">
      <t>カンツウブ</t>
    </rPh>
    <rPh sb="14" eb="17">
      <t>シカクアナ</t>
    </rPh>
    <rPh sb="17" eb="19">
      <t>カイコウ</t>
    </rPh>
    <rPh sb="23" eb="26">
      <t>タイリョクヘキ</t>
    </rPh>
    <rPh sb="27" eb="29">
      <t>セッチ</t>
    </rPh>
    <rPh sb="31" eb="33">
      <t>バアイ</t>
    </rPh>
    <rPh sb="35" eb="37">
      <t>シヨウ</t>
    </rPh>
    <rPh sb="39" eb="42">
      <t>コウゾウヨウ</t>
    </rPh>
    <rPh sb="42" eb="44">
      <t>ゴウハン</t>
    </rPh>
    <rPh sb="44" eb="45">
      <t>ゴト</t>
    </rPh>
    <rPh sb="46" eb="48">
      <t>ヨウキュウ</t>
    </rPh>
    <rPh sb="51" eb="55">
      <t>カイコウホキョウ</t>
    </rPh>
    <rPh sb="57" eb="58">
      <t>クギ</t>
    </rPh>
    <rPh sb="59" eb="60">
      <t>マ</t>
    </rPh>
    <rPh sb="61" eb="62">
      <t>ウ</t>
    </rPh>
    <rPh sb="64" eb="66">
      <t>ヒツヨウ</t>
    </rPh>
    <rPh sb="74" eb="76">
      <t>ヨウキュウ</t>
    </rPh>
    <rPh sb="79" eb="81">
      <t>シヨウ</t>
    </rPh>
    <rPh sb="83" eb="85">
      <t>リュウイ</t>
    </rPh>
    <phoneticPr fontId="9"/>
  </si>
  <si>
    <t>VLRシリーズの壁面貫通部には、木枠の造作が必要になりますので、現地にてご手配ください。</t>
    <rPh sb="8" eb="10">
      <t>ヘキメン</t>
    </rPh>
    <rPh sb="10" eb="12">
      <t>カンツウ</t>
    </rPh>
    <rPh sb="12" eb="13">
      <t>ブ</t>
    </rPh>
    <rPh sb="16" eb="17">
      <t>モク</t>
    </rPh>
    <rPh sb="17" eb="18">
      <t>ワク</t>
    </rPh>
    <rPh sb="19" eb="21">
      <t>ゾウサク</t>
    </rPh>
    <rPh sb="22" eb="24">
      <t>ヒツヨウ</t>
    </rPh>
    <rPh sb="32" eb="34">
      <t>ゲンチ</t>
    </rPh>
    <rPh sb="37" eb="39">
      <t>テハイ</t>
    </rPh>
    <phoneticPr fontId="9"/>
  </si>
  <si>
    <t>省令準耐火構造の建物に壁面を貫通する換気機を設置する場合は、外壁と内壁の貫通部分の防火処理を、当該の建物に要求される方法での実施が必要になりますので、建築士・設計者等に確認してください。</t>
    <rPh sb="0" eb="7">
      <t>ショウレイジュンタイカコウゾウ</t>
    </rPh>
    <rPh sb="8" eb="10">
      <t>タテモノ</t>
    </rPh>
    <rPh sb="11" eb="13">
      <t>ヘキメン</t>
    </rPh>
    <rPh sb="14" eb="16">
      <t>カンツウ</t>
    </rPh>
    <rPh sb="18" eb="21">
      <t>カンキキ</t>
    </rPh>
    <rPh sb="22" eb="24">
      <t>セッチ</t>
    </rPh>
    <rPh sb="26" eb="28">
      <t>バアイ</t>
    </rPh>
    <rPh sb="30" eb="32">
      <t>ガイヘキ</t>
    </rPh>
    <rPh sb="33" eb="35">
      <t>ナイヘキ</t>
    </rPh>
    <rPh sb="36" eb="38">
      <t>カンツウ</t>
    </rPh>
    <rPh sb="38" eb="40">
      <t>ブブン</t>
    </rPh>
    <rPh sb="41" eb="45">
      <t>ボウカショリ</t>
    </rPh>
    <rPh sb="47" eb="49">
      <t>トウガイ</t>
    </rPh>
    <rPh sb="50" eb="52">
      <t>タテモノ</t>
    </rPh>
    <rPh sb="53" eb="55">
      <t>ヨウキュウ</t>
    </rPh>
    <rPh sb="58" eb="60">
      <t>ホウホウ</t>
    </rPh>
    <rPh sb="62" eb="64">
      <t>ジッシ</t>
    </rPh>
    <rPh sb="65" eb="67">
      <t>ヒツヨウ</t>
    </rPh>
    <rPh sb="75" eb="78">
      <t>ケンチクシ</t>
    </rPh>
    <rPh sb="79" eb="82">
      <t>セッケイシャ</t>
    </rPh>
    <rPh sb="82" eb="83">
      <t>トウ</t>
    </rPh>
    <rPh sb="84" eb="86">
      <t>カクニン</t>
    </rPh>
    <phoneticPr fontId="9"/>
  </si>
  <si>
    <t>※LT-50Pro/Smart・LT-30Reno：風量切替は、換気機本体のスイッチで行う　　</t>
    <rPh sb="32" eb="34">
      <t>カンキ</t>
    </rPh>
    <rPh sb="34" eb="35">
      <t>キ</t>
    </rPh>
    <rPh sb="35" eb="37">
      <t>ホンタイ</t>
    </rPh>
    <rPh sb="43" eb="44">
      <t>オコナ</t>
    </rPh>
    <phoneticPr fontId="9"/>
  </si>
  <si>
    <t>※LT-50Ecoシリーズ・VLR-70：風量切替は、壁面にコントローラを設置し行う　　</t>
    <rPh sb="27" eb="29">
      <t>ヘキメン</t>
    </rPh>
    <rPh sb="40" eb="41">
      <t>オコナ</t>
    </rPh>
    <phoneticPr fontId="9"/>
  </si>
  <si>
    <t>※壁付第一種熱交換換気機(VLR70シリーズ)を熱交換運転で使用した場合は、</t>
    <rPh sb="24" eb="27">
      <t>ネツコウカン</t>
    </rPh>
    <rPh sb="27" eb="29">
      <t>ウンテン</t>
    </rPh>
    <phoneticPr fontId="9"/>
  </si>
  <si>
    <r>
      <rPr>
        <sz val="9"/>
        <color theme="0"/>
        <rFont val="ＭＳ Ｐゴシック"/>
        <family val="3"/>
        <charset val="128"/>
        <scheme val="minor"/>
      </rPr>
      <t>※</t>
    </r>
    <r>
      <rPr>
        <sz val="9"/>
        <color theme="1"/>
        <rFont val="ＭＳ Ｐゴシック"/>
        <family val="3"/>
        <charset val="128"/>
        <scheme val="minor"/>
      </rPr>
      <t>約40秒毎に排気と給気が入れ替わりますが、計画換気量は普通換気運転</t>
    </r>
    <rPh sb="22" eb="24">
      <t>ケイカク</t>
    </rPh>
    <phoneticPr fontId="9"/>
  </si>
  <si>
    <r>
      <rPr>
        <sz val="9"/>
        <color theme="0"/>
        <rFont val="ＭＳ Ｐゴシック"/>
        <family val="3"/>
        <charset val="128"/>
        <scheme val="minor"/>
      </rPr>
      <t>※</t>
    </r>
    <r>
      <rPr>
        <sz val="9"/>
        <color theme="1"/>
        <rFont val="ＭＳ Ｐゴシック"/>
        <family val="3"/>
        <charset val="128"/>
        <scheme val="minor"/>
      </rPr>
      <t>時と同一となります。</t>
    </r>
    <rPh sb="1" eb="2">
      <t>ジ</t>
    </rPh>
    <rPh sb="3" eb="5">
      <t>ドウイツ</t>
    </rPh>
    <phoneticPr fontId="9"/>
  </si>
  <si>
    <t>通気用還気送風機</t>
    <rPh sb="0" eb="3">
      <t>ツウキヨウ</t>
    </rPh>
    <rPh sb="3" eb="5">
      <t>カンキ</t>
    </rPh>
    <rPh sb="5" eb="8">
      <t>ソウフウキ</t>
    </rPh>
    <phoneticPr fontId="9"/>
  </si>
  <si>
    <t>VLR-70</t>
  </si>
  <si>
    <t>玄関土間部換気対象</t>
    <rPh sb="0" eb="5">
      <t>ゲンカンドマブ</t>
    </rPh>
    <rPh sb="5" eb="9">
      <t>カンキタイショウ</t>
    </rPh>
    <phoneticPr fontId="9"/>
  </si>
  <si>
    <t>階段部換気対象</t>
    <rPh sb="0" eb="3">
      <t>カイダンブ</t>
    </rPh>
    <rPh sb="3" eb="7">
      <t>カンキタイショウ</t>
    </rPh>
    <phoneticPr fontId="9"/>
  </si>
  <si>
    <t>第一種</t>
  </si>
  <si>
    <t>※本計画で図示した換気設備は、設備の規模と概要を示すものですので、詳細な必要換気量と換気機の設置位置の検討及び決定は、建物設計者が行ってください。</t>
    <rPh sb="1" eb="4">
      <t>ホンケイカク</t>
    </rPh>
    <rPh sb="5" eb="7">
      <t>ズシ</t>
    </rPh>
    <rPh sb="9" eb="13">
      <t>カンキセツビ</t>
    </rPh>
    <rPh sb="15" eb="17">
      <t>セツビ</t>
    </rPh>
    <rPh sb="18" eb="20">
      <t>キボ</t>
    </rPh>
    <rPh sb="21" eb="23">
      <t>ガイヨウ</t>
    </rPh>
    <rPh sb="24" eb="25">
      <t>シメ</t>
    </rPh>
    <rPh sb="33" eb="35">
      <t>ショウサイ</t>
    </rPh>
    <rPh sb="36" eb="41">
      <t>ヒツヨウカンキリョウ</t>
    </rPh>
    <rPh sb="42" eb="45">
      <t>カンキキ</t>
    </rPh>
    <rPh sb="46" eb="50">
      <t>セッチイチ</t>
    </rPh>
    <rPh sb="51" eb="53">
      <t>ケントウ</t>
    </rPh>
    <rPh sb="53" eb="54">
      <t>オヨ</t>
    </rPh>
    <rPh sb="55" eb="57">
      <t>ケッテイ</t>
    </rPh>
    <rPh sb="59" eb="64">
      <t>タテモノセッケイシャ</t>
    </rPh>
    <rPh sb="65" eb="66">
      <t>オコナ</t>
    </rPh>
    <phoneticPr fontId="9"/>
  </si>
  <si>
    <t>本計画で図示した換気設備は、設備の規模と概要を示すものですので、詳細な必要換気量と換気機の設置位置の検討及び決定は、建物設計者が行ってください。</t>
    <phoneticPr fontId="9"/>
  </si>
  <si>
    <t>2023/</t>
    <phoneticPr fontId="9"/>
  </si>
  <si>
    <t>1階換気対象</t>
  </si>
  <si>
    <t>階段吹抜部換気対象</t>
  </si>
  <si>
    <t>2階換気対象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</si>
</sst>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0_);[Red]\(0.0\)"/>
    <numFmt numFmtId="179" formatCode="yyyy&quot;年&quot;m&quot;月&quot;d&quot;日&quot;;@"/>
    <numFmt numFmtId="180" formatCode="0.0000_);[Red]\(0.0000\)"/>
    <numFmt numFmtId="181" formatCode="0_);[Red]\(0\)"/>
    <numFmt numFmtId="182" formatCode="0.0000"/>
  </numFmts>
  <fonts count="30" x14ac:knownFonts="1">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vertAlign val="superscript"/>
      <sz val="11"/>
      <name val="ＭＳ Ｐゴシック"/>
      <family val="3"/>
      <charset val="128"/>
    </font>
    <font>
      <sz val="6"/>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rgb="FF000000"/>
      <name val="Calibri"/>
      <family val="2"/>
    </font>
    <font>
      <sz val="9"/>
      <color rgb="FF000000"/>
      <name val="ＭＳ Ｐゴシック"/>
      <family val="3"/>
      <charset val="128"/>
      <scheme val="minor"/>
    </font>
    <font>
      <b/>
      <sz val="18"/>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name val="ＭＳ Ｐゴシック"/>
      <family val="3"/>
      <charset val="128"/>
    </font>
    <font>
      <sz val="9"/>
      <color theme="1"/>
      <name val="ＭＳ Ｐゴシック"/>
      <family val="3"/>
      <charset val="128"/>
      <scheme val="minor"/>
    </font>
    <font>
      <sz val="15"/>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9"/>
      <color theme="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1">
    <xf numFmtId="0" fontId="0" fillId="0" borderId="0">
      <alignment vertical="center"/>
    </xf>
    <xf numFmtId="0" fontId="12" fillId="0" borderId="0"/>
    <xf numFmtId="0" fontId="12" fillId="0" borderId="0">
      <alignment vertical="center"/>
    </xf>
    <xf numFmtId="0" fontId="8" fillId="0" borderId="0"/>
    <xf numFmtId="0" fontId="6" fillId="0" borderId="0"/>
    <xf numFmtId="0" fontId="5" fillId="0" borderId="0"/>
    <xf numFmtId="0" fontId="3" fillId="0" borderId="0"/>
    <xf numFmtId="38" fontId="23" fillId="0" borderId="0" applyFont="0" applyFill="0" applyBorder="0" applyAlignment="0" applyProtection="0">
      <alignment vertical="center"/>
    </xf>
    <xf numFmtId="0" fontId="1" fillId="0" borderId="0"/>
    <xf numFmtId="0" fontId="1" fillId="0" borderId="0"/>
    <xf numFmtId="0" fontId="1" fillId="0" borderId="0">
      <alignment vertical="center"/>
    </xf>
  </cellStyleXfs>
  <cellXfs count="309">
    <xf numFmtId="0" fontId="0" fillId="0" borderId="0" xfId="0">
      <alignment vertical="center"/>
    </xf>
    <xf numFmtId="0" fontId="10" fillId="0" borderId="0" xfId="0" applyFont="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0" xfId="0" applyBorder="1">
      <alignment vertical="center"/>
    </xf>
    <xf numFmtId="0" fontId="0" fillId="0" borderId="5" xfId="0" applyBorder="1">
      <alignmen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lignment vertical="center"/>
    </xf>
    <xf numFmtId="0" fontId="18" fillId="0" borderId="0" xfId="0" applyFont="1" applyBorder="1">
      <alignment vertical="center"/>
    </xf>
    <xf numFmtId="0" fontId="0" fillId="0" borderId="8" xfId="0" applyBorder="1" applyAlignment="1">
      <alignment vertical="center"/>
    </xf>
    <xf numFmtId="0" fontId="0" fillId="0" borderId="4" xfId="0" applyBorder="1" applyAlignment="1">
      <alignment vertical="center"/>
    </xf>
    <xf numFmtId="0" fontId="0" fillId="0" borderId="0" xfId="0" applyBorder="1" applyAlignment="1">
      <alignment vertical="center"/>
    </xf>
    <xf numFmtId="179" fontId="0" fillId="0" borderId="3" xfId="0" applyNumberFormat="1"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17" fillId="0" borderId="0" xfId="0" applyFont="1"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xf>
    <xf numFmtId="0" fontId="17" fillId="0" borderId="0" xfId="0" applyFont="1">
      <alignment vertical="center"/>
    </xf>
    <xf numFmtId="179" fontId="0" fillId="0" borderId="2" xfId="0" applyNumberFormat="1" applyBorder="1" applyAlignment="1">
      <alignment horizontal="center" vertical="center"/>
    </xf>
    <xf numFmtId="0" fontId="0" fillId="0" borderId="15" xfId="0" applyBorder="1">
      <alignment vertical="center"/>
    </xf>
    <xf numFmtId="0" fontId="0" fillId="0" borderId="0" xfId="0" applyFill="1">
      <alignment vertical="center"/>
    </xf>
    <xf numFmtId="0" fontId="0" fillId="0" borderId="0" xfId="0" applyBorder="1" applyAlignment="1">
      <alignment horizontal="center" vertical="center"/>
    </xf>
    <xf numFmtId="0" fontId="3" fillId="0" borderId="0" xfId="6" applyFont="1" applyBorder="1" applyAlignment="1"/>
    <xf numFmtId="0" fontId="0" fillId="3" borderId="0" xfId="0" applyFill="1">
      <alignment vertical="center"/>
    </xf>
    <xf numFmtId="0" fontId="0" fillId="0" borderId="1" xfId="0" applyBorder="1" applyAlignment="1">
      <alignment horizontal="center" vertical="center"/>
    </xf>
    <xf numFmtId="0" fontId="0" fillId="0" borderId="0" xfId="0" applyAlignment="1">
      <alignment horizontal="right" vertical="center"/>
    </xf>
    <xf numFmtId="0" fontId="11" fillId="0" borderId="0" xfId="0" applyFont="1">
      <alignment vertical="center"/>
    </xf>
    <xf numFmtId="0" fontId="0" fillId="0" borderId="14" xfId="0" applyBorder="1" applyAlignment="1">
      <alignment horizontal="center" vertical="center"/>
    </xf>
    <xf numFmtId="0" fontId="0" fillId="0" borderId="20" xfId="0" applyBorder="1">
      <alignment vertical="center"/>
    </xf>
    <xf numFmtId="0" fontId="0" fillId="0" borderId="29" xfId="0" applyBorder="1">
      <alignment vertical="center"/>
    </xf>
    <xf numFmtId="38" fontId="0" fillId="0" borderId="1" xfId="7" applyFont="1" applyFill="1" applyBorder="1" applyAlignment="1">
      <alignment horizontal="center" vertical="center"/>
    </xf>
    <xf numFmtId="38" fontId="0" fillId="0" borderId="20" xfId="7" applyFont="1" applyBorder="1">
      <alignment vertical="center"/>
    </xf>
    <xf numFmtId="38" fontId="0" fillId="0" borderId="29" xfId="7" applyFont="1" applyBorder="1">
      <alignment vertical="center"/>
    </xf>
    <xf numFmtId="38" fontId="0" fillId="0" borderId="0" xfId="7" applyFont="1">
      <alignment vertical="center"/>
    </xf>
    <xf numFmtId="38" fontId="0" fillId="0" borderId="29" xfId="7" applyFont="1" applyFill="1" applyBorder="1">
      <alignment vertical="center"/>
    </xf>
    <xf numFmtId="0" fontId="0" fillId="0" borderId="30" xfId="0" applyBorder="1">
      <alignment vertical="center"/>
    </xf>
    <xf numFmtId="38" fontId="0" fillId="0" borderId="30" xfId="7" applyFont="1" applyBorder="1">
      <alignment vertical="center"/>
    </xf>
    <xf numFmtId="38" fontId="0" fillId="0" borderId="0" xfId="7" applyFont="1" applyBorder="1">
      <alignment vertical="center"/>
    </xf>
    <xf numFmtId="38" fontId="0" fillId="0" borderId="30" xfId="7" applyFont="1" applyFill="1" applyBorder="1">
      <alignment vertical="center"/>
    </xf>
    <xf numFmtId="0" fontId="0" fillId="0" borderId="2" xfId="0" applyBorder="1" applyAlignment="1">
      <alignment horizontal="right" vertical="center"/>
    </xf>
    <xf numFmtId="0" fontId="18" fillId="0" borderId="0" xfId="0" applyFont="1">
      <alignment vertical="center"/>
    </xf>
    <xf numFmtId="0" fontId="1" fillId="0" borderId="0" xfId="8" applyFont="1" applyBorder="1" applyAlignment="1"/>
    <xf numFmtId="0" fontId="12" fillId="0" borderId="0" xfId="2" applyFont="1" applyAlignment="1" applyProtection="1">
      <alignment vertical="center"/>
    </xf>
    <xf numFmtId="0" fontId="12" fillId="0" borderId="0" xfId="1" applyFont="1" applyAlignment="1" applyProtection="1">
      <alignment vertical="center"/>
    </xf>
    <xf numFmtId="0" fontId="14" fillId="0" borderId="0" xfId="0" applyFont="1" applyAlignment="1" applyProtection="1">
      <alignment vertical="center"/>
    </xf>
    <xf numFmtId="0" fontId="0" fillId="0" borderId="0" xfId="0" applyAlignment="1" applyProtection="1">
      <alignment vertical="center"/>
    </xf>
    <xf numFmtId="179" fontId="14" fillId="0" borderId="0" xfId="0" applyNumberFormat="1" applyFont="1" applyBorder="1" applyAlignment="1" applyProtection="1">
      <alignment horizontal="center" vertical="center" shrinkToFit="1"/>
    </xf>
    <xf numFmtId="0" fontId="24" fillId="0" borderId="0" xfId="1" quotePrefix="1" applyFont="1" applyBorder="1" applyAlignment="1" applyProtection="1">
      <alignment vertical="center"/>
    </xf>
    <xf numFmtId="0" fontId="8" fillId="0" borderId="0" xfId="1" applyFont="1" applyBorder="1" applyAlignment="1" applyProtection="1">
      <alignment vertical="center"/>
    </xf>
    <xf numFmtId="0" fontId="14" fillId="0" borderId="0" xfId="0" applyFont="1" applyBorder="1" applyAlignment="1" applyProtection="1">
      <alignment horizontal="center" vertical="center"/>
    </xf>
    <xf numFmtId="0" fontId="17" fillId="0" borderId="0" xfId="0" quotePrefix="1" applyFont="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right" vertical="center"/>
    </xf>
    <xf numFmtId="0" fontId="14" fillId="0" borderId="0" xfId="0" applyFont="1" applyAlignment="1" applyProtection="1">
      <alignment horizontal="center" vertical="center"/>
    </xf>
    <xf numFmtId="177" fontId="12" fillId="0" borderId="1" xfId="2" applyNumberFormat="1" applyFont="1" applyFill="1" applyBorder="1" applyAlignment="1" applyProtection="1">
      <alignment horizontal="center" vertical="center"/>
    </xf>
    <xf numFmtId="178" fontId="12" fillId="0" borderId="1" xfId="2" applyNumberFormat="1" applyFont="1" applyFill="1" applyBorder="1" applyAlignment="1" applyProtection="1">
      <alignment horizontal="center" vertical="center"/>
    </xf>
    <xf numFmtId="176" fontId="8" fillId="0" borderId="1" xfId="2" applyNumberFormat="1" applyFont="1" applyFill="1" applyBorder="1" applyAlignment="1" applyProtection="1">
      <alignment horizontal="center" vertical="center"/>
    </xf>
    <xf numFmtId="178" fontId="1" fillId="0" borderId="1" xfId="2" applyNumberFormat="1" applyFont="1" applyFill="1" applyBorder="1" applyAlignment="1" applyProtection="1">
      <alignment horizontal="center" vertical="center"/>
    </xf>
    <xf numFmtId="0" fontId="14" fillId="0" borderId="0" xfId="0" applyFont="1" applyFill="1" applyAlignment="1" applyProtection="1">
      <alignment vertical="center"/>
    </xf>
    <xf numFmtId="178" fontId="2" fillId="0" borderId="1" xfId="2" applyNumberFormat="1" applyFont="1" applyFill="1" applyBorder="1" applyAlignment="1" applyProtection="1">
      <alignment horizontal="center" vertical="center" shrinkToFit="1"/>
    </xf>
    <xf numFmtId="0" fontId="14" fillId="0" borderId="0" xfId="0" quotePrefix="1" applyFont="1" applyAlignment="1" applyProtection="1">
      <alignment vertical="center"/>
    </xf>
    <xf numFmtId="0" fontId="0" fillId="0" borderId="17" xfId="0" applyBorder="1" applyAlignment="1" applyProtection="1">
      <alignment vertical="center"/>
    </xf>
    <xf numFmtId="0" fontId="1" fillId="0" borderId="0" xfId="2" applyFont="1" applyBorder="1" applyAlignment="1" applyProtection="1">
      <alignment vertical="center"/>
    </xf>
    <xf numFmtId="0" fontId="12" fillId="0" borderId="0" xfId="2" applyFont="1" applyBorder="1" applyAlignment="1" applyProtection="1">
      <alignment vertical="center" shrinkToFit="1"/>
    </xf>
    <xf numFmtId="176" fontId="12" fillId="0" borderId="0" xfId="2" applyNumberFormat="1" applyFont="1" applyBorder="1" applyAlignment="1" applyProtection="1">
      <alignment vertical="center"/>
    </xf>
    <xf numFmtId="0" fontId="0" fillId="0" borderId="0" xfId="0" applyBorder="1" applyAlignment="1" applyProtection="1">
      <alignment vertical="center"/>
    </xf>
    <xf numFmtId="0" fontId="14" fillId="0" borderId="0" xfId="0" applyFont="1" applyAlignment="1" applyProtection="1">
      <alignment horizontal="left" vertical="center"/>
    </xf>
    <xf numFmtId="0" fontId="22" fillId="0" borderId="0" xfId="0" applyFont="1" applyAlignment="1" applyProtection="1">
      <alignment horizontal="left" vertical="center"/>
    </xf>
    <xf numFmtId="0" fontId="0" fillId="0" borderId="2" xfId="0" applyBorder="1" applyAlignment="1">
      <alignment horizontal="center" vertical="center"/>
    </xf>
    <xf numFmtId="0" fontId="1" fillId="0" borderId="0" xfId="9" applyFont="1" applyBorder="1" applyAlignment="1"/>
    <xf numFmtId="180" fontId="0" fillId="0" borderId="0" xfId="0" applyNumberFormat="1">
      <alignment vertical="center"/>
    </xf>
    <xf numFmtId="182" fontId="0" fillId="0" borderId="0" xfId="0" applyNumberFormat="1">
      <alignment vertical="center"/>
    </xf>
    <xf numFmtId="0" fontId="0" fillId="0" borderId="31" xfId="0" applyBorder="1">
      <alignment vertical="center"/>
    </xf>
    <xf numFmtId="0" fontId="0" fillId="0" borderId="0" xfId="0" quotePrefix="1" applyBorder="1">
      <alignment vertical="center"/>
    </xf>
    <xf numFmtId="0" fontId="14" fillId="4" borderId="2" xfId="0" applyFont="1" applyFill="1" applyBorder="1" applyAlignment="1" applyProtection="1">
      <alignment horizontal="center" vertical="center" shrinkToFit="1"/>
      <protection locked="0"/>
    </xf>
    <xf numFmtId="0" fontId="14" fillId="4" borderId="6" xfId="0" applyFont="1" applyFill="1" applyBorder="1" applyAlignment="1" applyProtection="1">
      <alignment horizontal="center" vertical="center" shrinkToFit="1"/>
      <protection locked="0"/>
    </xf>
    <xf numFmtId="38" fontId="0" fillId="0" borderId="31" xfId="7" applyFont="1" applyBorder="1">
      <alignment vertical="center"/>
    </xf>
    <xf numFmtId="179" fontId="14" fillId="4" borderId="1" xfId="0" applyNumberFormat="1" applyFont="1" applyFill="1" applyBorder="1" applyAlignment="1" applyProtection="1">
      <alignment horizontal="center" vertical="center" shrinkToFit="1"/>
      <protection locked="0"/>
    </xf>
    <xf numFmtId="0" fontId="0" fillId="0" borderId="0" xfId="0" applyAlignment="1">
      <alignment horizontal="centerContinuous" vertical="center"/>
    </xf>
    <xf numFmtId="0" fontId="14" fillId="0" borderId="0" xfId="0" applyFont="1" applyBorder="1" applyAlignment="1">
      <alignment horizontal="centerContinuous"/>
    </xf>
    <xf numFmtId="0" fontId="14" fillId="0" borderId="0" xfId="0" applyFont="1">
      <alignment vertical="center"/>
    </xf>
    <xf numFmtId="0" fontId="14" fillId="5" borderId="0" xfId="0" applyFont="1" applyFill="1">
      <alignment vertical="center"/>
    </xf>
    <xf numFmtId="0" fontId="14" fillId="0" borderId="0" xfId="0" applyFont="1" applyAlignment="1">
      <alignment horizontal="right" vertical="center"/>
    </xf>
    <xf numFmtId="0" fontId="14" fillId="0" borderId="0" xfId="0" applyFont="1" applyAlignment="1">
      <alignment vertical="center" wrapText="1"/>
    </xf>
    <xf numFmtId="0" fontId="0" fillId="0" borderId="0" xfId="0" applyAlignment="1">
      <alignment vertical="top" wrapText="1"/>
    </xf>
    <xf numFmtId="0" fontId="14" fillId="0" borderId="14" xfId="0" applyFont="1" applyBorder="1" applyAlignment="1" applyProtection="1">
      <alignment horizontal="center" vertical="center"/>
    </xf>
    <xf numFmtId="0" fontId="25" fillId="0" borderId="17" xfId="0" applyFont="1" applyBorder="1" applyAlignment="1" applyProtection="1">
      <alignment vertical="center" wrapText="1"/>
    </xf>
    <xf numFmtId="0" fontId="11" fillId="0" borderId="0" xfId="0" applyFont="1" applyBorder="1" applyAlignment="1" applyProtection="1">
      <alignment horizontal="left"/>
    </xf>
    <xf numFmtId="0" fontId="14" fillId="0" borderId="3" xfId="0" applyFont="1" applyBorder="1" applyAlignment="1" applyProtection="1">
      <alignment horizontal="center" vertical="center"/>
    </xf>
    <xf numFmtId="0" fontId="0" fillId="4" borderId="29" xfId="0" applyFill="1" applyBorder="1">
      <alignment vertical="center"/>
    </xf>
    <xf numFmtId="0" fontId="0" fillId="4" borderId="31" xfId="0" applyFill="1" applyBorder="1">
      <alignment vertical="center"/>
    </xf>
    <xf numFmtId="0" fontId="0" fillId="4" borderId="1" xfId="0" applyFill="1" applyBorder="1" applyAlignment="1">
      <alignment horizontal="center" vertical="center"/>
    </xf>
    <xf numFmtId="0" fontId="0" fillId="0" borderId="37" xfId="0" applyBorder="1">
      <alignment vertical="center"/>
    </xf>
    <xf numFmtId="0" fontId="0" fillId="0" borderId="37" xfId="0" applyBorder="1" applyAlignment="1" applyProtection="1">
      <alignment vertical="center"/>
    </xf>
    <xf numFmtId="0" fontId="14" fillId="0" borderId="37" xfId="0" applyFont="1" applyBorder="1" applyAlignment="1" applyProtection="1">
      <alignment vertical="center"/>
    </xf>
    <xf numFmtId="0" fontId="14" fillId="4" borderId="1" xfId="0" applyFont="1" applyFill="1" applyBorder="1" applyAlignment="1" applyProtection="1">
      <alignment horizontal="center" vertical="center" shrinkToFit="1"/>
    </xf>
    <xf numFmtId="180" fontId="1" fillId="4" borderId="1" xfId="2" applyNumberFormat="1" applyFont="1" applyFill="1" applyBorder="1" applyAlignment="1" applyProtection="1">
      <alignment vertical="center" shrinkToFit="1"/>
      <protection locked="0"/>
    </xf>
    <xf numFmtId="180" fontId="1" fillId="0" borderId="1" xfId="2" applyNumberFormat="1" applyFont="1" applyFill="1" applyBorder="1" applyAlignment="1" applyProtection="1">
      <alignment vertical="center" shrinkToFit="1"/>
    </xf>
    <xf numFmtId="176" fontId="1" fillId="0" borderId="1" xfId="2" applyNumberFormat="1" applyFont="1" applyFill="1" applyBorder="1" applyAlignment="1" applyProtection="1">
      <alignment horizontal="center" vertical="center" shrinkToFit="1"/>
    </xf>
    <xf numFmtId="181" fontId="12" fillId="4" borderId="1" xfId="2" applyNumberFormat="1" applyFont="1" applyFill="1" applyBorder="1" applyAlignment="1" applyProtection="1">
      <alignment vertical="center" shrinkToFit="1"/>
      <protection locked="0"/>
    </xf>
    <xf numFmtId="176" fontId="14" fillId="4" borderId="1" xfId="0" applyNumberFormat="1" applyFont="1" applyFill="1" applyBorder="1" applyAlignment="1" applyProtection="1">
      <alignment vertical="center" shrinkToFit="1"/>
    </xf>
    <xf numFmtId="176" fontId="14" fillId="5" borderId="1" xfId="0" applyNumberFormat="1" applyFont="1" applyFill="1" applyBorder="1" applyAlignment="1" applyProtection="1">
      <alignment vertical="center" shrinkToFit="1"/>
    </xf>
    <xf numFmtId="0" fontId="14" fillId="0" borderId="0" xfId="0" applyFont="1" applyFill="1" applyAlignment="1" applyProtection="1">
      <alignment vertical="center" shrinkToFit="1"/>
    </xf>
    <xf numFmtId="180" fontId="12" fillId="0" borderId="12" xfId="2" applyNumberFormat="1" applyFont="1" applyBorder="1" applyAlignment="1" applyProtection="1">
      <alignment vertical="center" shrinkToFit="1"/>
    </xf>
    <xf numFmtId="176" fontId="12" fillId="0" borderId="12" xfId="2" applyNumberFormat="1" applyFont="1" applyBorder="1" applyAlignment="1" applyProtection="1">
      <alignment horizontal="center" vertical="center" shrinkToFit="1"/>
    </xf>
    <xf numFmtId="180" fontId="12" fillId="0" borderId="13" xfId="2" applyNumberFormat="1" applyFont="1" applyBorder="1" applyAlignment="1" applyProtection="1">
      <alignment vertical="center" shrinkToFit="1"/>
    </xf>
    <xf numFmtId="0" fontId="14" fillId="0" borderId="0" xfId="0" applyFont="1" applyAlignment="1" applyProtection="1">
      <alignment vertical="center" shrinkToFit="1"/>
    </xf>
    <xf numFmtId="0" fontId="14" fillId="0" borderId="33" xfId="0" applyFont="1" applyBorder="1" applyAlignment="1" applyProtection="1">
      <alignment vertical="center" shrinkToFit="1"/>
    </xf>
    <xf numFmtId="0" fontId="14" fillId="0" borderId="34" xfId="0" applyFont="1" applyBorder="1" applyAlignment="1" applyProtection="1">
      <alignment vertical="center" shrinkToFit="1"/>
    </xf>
    <xf numFmtId="181" fontId="28" fillId="0" borderId="36" xfId="0" applyNumberFormat="1" applyFont="1" applyBorder="1" applyAlignment="1" applyProtection="1">
      <alignment vertical="center" shrinkToFit="1"/>
    </xf>
    <xf numFmtId="176" fontId="14" fillId="0" borderId="11" xfId="0" applyNumberFormat="1" applyFont="1" applyBorder="1" applyAlignment="1" applyProtection="1">
      <alignment vertical="center" shrinkToFit="1"/>
    </xf>
    <xf numFmtId="176" fontId="14" fillId="0" borderId="13" xfId="0" applyNumberFormat="1" applyFont="1" applyBorder="1" applyAlignment="1" applyProtection="1">
      <alignment vertical="center" shrinkToFit="1"/>
    </xf>
    <xf numFmtId="0" fontId="25" fillId="0" borderId="17" xfId="0" applyFont="1" applyBorder="1" applyAlignment="1" applyProtection="1">
      <alignment horizontal="left"/>
    </xf>
    <xf numFmtId="0" fontId="25" fillId="0" borderId="17" xfId="0" applyFont="1" applyBorder="1" applyAlignment="1">
      <alignment vertical="center" wrapText="1"/>
    </xf>
    <xf numFmtId="0" fontId="25" fillId="0" borderId="0" xfId="0" applyFont="1" applyBorder="1" applyAlignment="1" applyProtection="1">
      <alignment horizontal="left"/>
    </xf>
    <xf numFmtId="0" fontId="25" fillId="0" borderId="0" xfId="0" applyFont="1" applyAlignment="1">
      <alignment vertical="center" wrapText="1"/>
    </xf>
    <xf numFmtId="0" fontId="25" fillId="0" borderId="0" xfId="0" applyFont="1" applyAlignment="1" applyProtection="1">
      <alignment vertical="center"/>
    </xf>
    <xf numFmtId="0" fontId="0" fillId="0" borderId="0" xfId="0" applyBorder="1" applyAlignment="1">
      <alignment horizontal="left" vertical="center"/>
    </xf>
    <xf numFmtId="0" fontId="14" fillId="0" borderId="14" xfId="0" applyFont="1" applyBorder="1" applyAlignment="1" applyProtection="1">
      <alignment horizontal="center" vertical="center"/>
    </xf>
    <xf numFmtId="0" fontId="0" fillId="0" borderId="1" xfId="0" applyBorder="1">
      <alignment vertical="center"/>
    </xf>
    <xf numFmtId="176" fontId="8" fillId="0" borderId="10" xfId="2" applyNumberFormat="1" applyFont="1" applyBorder="1" applyAlignment="1" applyProtection="1">
      <alignment horizontal="center" vertical="center"/>
    </xf>
    <xf numFmtId="176" fontId="12" fillId="0" borderId="14" xfId="2" applyNumberFormat="1" applyFont="1" applyBorder="1" applyAlignment="1" applyProtection="1">
      <alignment horizontal="center" vertical="center"/>
    </xf>
    <xf numFmtId="178" fontId="8" fillId="0" borderId="10" xfId="2" applyNumberFormat="1" applyFont="1" applyBorder="1" applyAlignment="1" applyProtection="1">
      <alignment horizontal="center" vertical="center"/>
    </xf>
    <xf numFmtId="0" fontId="1" fillId="4" borderId="3" xfId="2" applyFont="1" applyFill="1" applyBorder="1" applyAlignment="1" applyProtection="1">
      <alignment horizontal="left" vertical="center" shrinkToFit="1"/>
      <protection locked="0"/>
    </xf>
    <xf numFmtId="0" fontId="4" fillId="4" borderId="38" xfId="2" applyFont="1" applyFill="1" applyBorder="1" applyAlignment="1" applyProtection="1">
      <alignment horizontal="left" vertical="center" shrinkToFit="1"/>
      <protection locked="0"/>
    </xf>
    <xf numFmtId="0" fontId="0" fillId="0" borderId="2" xfId="0"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 fillId="4" borderId="2" xfId="2" applyFont="1" applyFill="1" applyBorder="1" applyAlignment="1" applyProtection="1">
      <alignment vertical="center"/>
      <protection locked="0"/>
    </xf>
    <xf numFmtId="0" fontId="1" fillId="0" borderId="33" xfId="2" applyFont="1" applyBorder="1" applyAlignment="1" applyProtection="1">
      <alignment vertical="center" shrinkToFit="1"/>
    </xf>
    <xf numFmtId="0" fontId="12" fillId="0" borderId="39" xfId="2" applyFont="1" applyBorder="1" applyAlignment="1" applyProtection="1">
      <alignment vertical="center" shrinkToFit="1"/>
    </xf>
    <xf numFmtId="0" fontId="0" fillId="0" borderId="29" xfId="0" applyFill="1" applyBorder="1">
      <alignment vertical="center"/>
    </xf>
    <xf numFmtId="0" fontId="25" fillId="0" borderId="0" xfId="0" applyFont="1" applyAlignment="1">
      <alignment horizontal="left"/>
    </xf>
    <xf numFmtId="179" fontId="14" fillId="0" borderId="1" xfId="0" applyNumberFormat="1" applyFont="1" applyBorder="1" applyAlignment="1" applyProtection="1">
      <alignment horizontal="center" vertical="center" shrinkToFit="1"/>
      <protection locked="0"/>
    </xf>
    <xf numFmtId="179" fontId="14" fillId="0" borderId="0" xfId="0" applyNumberFormat="1" applyFont="1" applyAlignment="1">
      <alignment horizontal="center" vertical="center" shrinkToFit="1"/>
    </xf>
    <xf numFmtId="0" fontId="24" fillId="0" borderId="0" xfId="9" quotePrefix="1" applyFont="1" applyAlignment="1">
      <alignment vertical="center"/>
    </xf>
    <xf numFmtId="0" fontId="1" fillId="0" borderId="0" xfId="9" applyAlignment="1">
      <alignment vertical="center"/>
    </xf>
    <xf numFmtId="0" fontId="14" fillId="0" borderId="1" xfId="0" applyFont="1" applyBorder="1" applyAlignment="1">
      <alignment horizontal="center" vertical="center" shrinkToFit="1"/>
    </xf>
    <xf numFmtId="0" fontId="14" fillId="0" borderId="0" xfId="0" applyFont="1" applyAlignment="1">
      <alignment horizontal="center" vertical="center"/>
    </xf>
    <xf numFmtId="0" fontId="17" fillId="0" borderId="0" xfId="0" quotePrefix="1" applyFont="1">
      <alignment vertical="center"/>
    </xf>
    <xf numFmtId="0" fontId="14" fillId="0" borderId="37" xfId="0" applyFont="1" applyBorder="1">
      <alignment vertical="center"/>
    </xf>
    <xf numFmtId="0" fontId="14" fillId="0" borderId="3" xfId="0" applyFont="1" applyBorder="1" applyAlignment="1">
      <alignment horizontal="center" vertical="center"/>
    </xf>
    <xf numFmtId="0" fontId="1" fillId="0" borderId="0" xfId="10">
      <alignment vertical="center"/>
    </xf>
    <xf numFmtId="0" fontId="14" fillId="0" borderId="0" xfId="0" quotePrefix="1" applyFont="1">
      <alignment vertical="center"/>
    </xf>
    <xf numFmtId="176" fontId="1" fillId="0" borderId="10" xfId="10" applyNumberFormat="1" applyBorder="1" applyAlignment="1">
      <alignment horizontal="center" vertical="center"/>
    </xf>
    <xf numFmtId="178" fontId="1" fillId="0" borderId="10" xfId="10" applyNumberFormat="1" applyBorder="1" applyAlignment="1">
      <alignment horizontal="center" vertical="center"/>
    </xf>
    <xf numFmtId="176" fontId="1" fillId="0" borderId="14" xfId="10" applyNumberFormat="1" applyBorder="1" applyAlignment="1">
      <alignment horizontal="center" vertical="center"/>
    </xf>
    <xf numFmtId="0" fontId="14" fillId="0" borderId="14" xfId="0" applyFont="1" applyBorder="1" applyAlignment="1">
      <alignment horizontal="center" vertical="center"/>
    </xf>
    <xf numFmtId="177" fontId="1" fillId="0" borderId="1" xfId="10" applyNumberFormat="1" applyBorder="1" applyAlignment="1">
      <alignment horizontal="center" vertical="center"/>
    </xf>
    <xf numFmtId="178" fontId="1" fillId="0" borderId="1" xfId="10" applyNumberFormat="1" applyBorder="1" applyAlignment="1">
      <alignment horizontal="center" vertical="center"/>
    </xf>
    <xf numFmtId="176" fontId="1" fillId="0" borderId="1" xfId="10" applyNumberFormat="1" applyBorder="1" applyAlignment="1">
      <alignment horizontal="center" vertical="center"/>
    </xf>
    <xf numFmtId="0" fontId="1" fillId="0" borderId="2" xfId="10" applyBorder="1" applyProtection="1">
      <alignment vertical="center"/>
      <protection locked="0"/>
    </xf>
    <xf numFmtId="0" fontId="1" fillId="0" borderId="3" xfId="10" applyBorder="1" applyAlignment="1" applyProtection="1">
      <alignment horizontal="left" vertical="center" shrinkToFit="1"/>
      <protection locked="0"/>
    </xf>
    <xf numFmtId="180" fontId="1" fillId="0" borderId="1" xfId="10" applyNumberFormat="1" applyBorder="1" applyAlignment="1" applyProtection="1">
      <alignment vertical="center" shrinkToFit="1"/>
      <protection locked="0"/>
    </xf>
    <xf numFmtId="180" fontId="1" fillId="0" borderId="1" xfId="10" applyNumberFormat="1" applyBorder="1" applyAlignment="1">
      <alignment vertical="center" shrinkToFit="1"/>
    </xf>
    <xf numFmtId="176" fontId="1" fillId="0" borderId="1" xfId="10" applyNumberFormat="1" applyBorder="1" applyAlignment="1">
      <alignment horizontal="center" vertical="center" shrinkToFit="1"/>
    </xf>
    <xf numFmtId="178" fontId="1" fillId="0" borderId="1" xfId="10" applyNumberForma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181" fontId="1" fillId="0" borderId="1" xfId="10" applyNumberFormat="1" applyBorder="1" applyAlignment="1" applyProtection="1">
      <alignment vertical="center" shrinkToFit="1"/>
      <protection locked="0"/>
    </xf>
    <xf numFmtId="176" fontId="14" fillId="0" borderId="1" xfId="0" applyNumberFormat="1" applyFont="1" applyBorder="1" applyAlignment="1">
      <alignment vertical="center" shrinkToFit="1"/>
    </xf>
    <xf numFmtId="0" fontId="1" fillId="0" borderId="38" xfId="10" applyBorder="1" applyAlignment="1" applyProtection="1">
      <alignment horizontal="left" vertical="center" shrinkToFit="1"/>
      <protection locked="0"/>
    </xf>
    <xf numFmtId="0" fontId="14" fillId="0" borderId="0" xfId="0" applyFont="1" applyAlignment="1">
      <alignment vertical="center" shrinkToFit="1"/>
    </xf>
    <xf numFmtId="0" fontId="14" fillId="0" borderId="6" xfId="0" applyFont="1" applyBorder="1" applyAlignment="1" applyProtection="1">
      <alignment horizontal="center" vertical="center" shrinkToFit="1"/>
      <protection locked="0"/>
    </xf>
    <xf numFmtId="0" fontId="1" fillId="0" borderId="33" xfId="10" applyBorder="1" applyAlignment="1">
      <alignment vertical="center" shrinkToFit="1"/>
    </xf>
    <xf numFmtId="0" fontId="1" fillId="0" borderId="39" xfId="10" applyBorder="1" applyAlignment="1">
      <alignment vertical="center" shrinkToFit="1"/>
    </xf>
    <xf numFmtId="180" fontId="1" fillId="0" borderId="12" xfId="10" applyNumberFormat="1" applyBorder="1" applyAlignment="1">
      <alignment vertical="center" shrinkToFit="1"/>
    </xf>
    <xf numFmtId="176" fontId="1" fillId="0" borderId="12" xfId="10" applyNumberFormat="1" applyBorder="1" applyAlignment="1">
      <alignment horizontal="center" vertical="center" shrinkToFit="1"/>
    </xf>
    <xf numFmtId="180" fontId="1" fillId="0" borderId="13" xfId="10" applyNumberFormat="1" applyBorder="1" applyAlignment="1">
      <alignment vertical="center" shrinkToFit="1"/>
    </xf>
    <xf numFmtId="0" fontId="14" fillId="0" borderId="33" xfId="0" applyFont="1" applyBorder="1" applyAlignment="1">
      <alignment vertical="center" shrinkToFit="1"/>
    </xf>
    <xf numFmtId="0" fontId="14" fillId="0" borderId="34" xfId="0" applyFont="1" applyBorder="1" applyAlignment="1">
      <alignment vertical="center" shrinkToFit="1"/>
    </xf>
    <xf numFmtId="181" fontId="28" fillId="0" borderId="36" xfId="0" applyNumberFormat="1" applyFont="1" applyBorder="1" applyAlignment="1">
      <alignment vertical="center" shrinkToFit="1"/>
    </xf>
    <xf numFmtId="176" fontId="14" fillId="0" borderId="11" xfId="0" applyNumberFormat="1" applyFont="1" applyBorder="1" applyAlignment="1">
      <alignment vertical="center" shrinkToFit="1"/>
    </xf>
    <xf numFmtId="176" fontId="14" fillId="0" borderId="13" xfId="0" applyNumberFormat="1" applyFont="1" applyBorder="1" applyAlignment="1">
      <alignment vertical="center" shrinkToFit="1"/>
    </xf>
    <xf numFmtId="0" fontId="0" fillId="0" borderId="17" xfId="0" applyBorder="1">
      <alignment vertical="center"/>
    </xf>
    <xf numFmtId="0" fontId="25" fillId="0" borderId="17" xfId="0" applyFont="1" applyBorder="1" applyAlignment="1">
      <alignment horizontal="left"/>
    </xf>
    <xf numFmtId="0" fontId="1" fillId="0" borderId="0" xfId="10" applyAlignment="1">
      <alignment vertical="center" shrinkToFit="1"/>
    </xf>
    <xf numFmtId="176" fontId="1" fillId="0" borderId="0" xfId="10" applyNumberFormat="1">
      <alignment vertical="center"/>
    </xf>
    <xf numFmtId="0" fontId="25" fillId="0" borderId="0" xfId="0" applyFont="1">
      <alignment vertical="center"/>
    </xf>
    <xf numFmtId="0" fontId="11" fillId="0" borderId="0" xfId="0" applyFont="1" applyAlignment="1">
      <alignment horizontal="left"/>
    </xf>
    <xf numFmtId="0" fontId="14" fillId="0" borderId="0" xfId="0" applyFont="1" applyAlignment="1">
      <alignment horizontal="left" vertical="center"/>
    </xf>
    <xf numFmtId="0" fontId="22" fillId="0" borderId="0" xfId="0" applyFont="1" applyAlignment="1">
      <alignment horizontal="left" vertical="center"/>
    </xf>
    <xf numFmtId="0" fontId="11" fillId="0" borderId="7" xfId="0" applyFont="1" applyBorder="1" applyAlignment="1">
      <alignment horizontal="center"/>
    </xf>
    <xf numFmtId="0" fontId="11" fillId="0" borderId="0" xfId="0" applyFont="1" applyBorder="1" applyAlignment="1">
      <alignment horizontal="center"/>
    </xf>
    <xf numFmtId="0" fontId="17" fillId="0" borderId="0" xfId="0" applyFont="1" applyBorder="1" applyAlignment="1">
      <alignment vertical="center" shrinkToFit="1"/>
    </xf>
    <xf numFmtId="0" fontId="0" fillId="0" borderId="5" xfId="0" applyBorder="1" applyAlignment="1">
      <alignment vertical="center" shrinkToFit="1"/>
    </xf>
    <xf numFmtId="179" fontId="14" fillId="0" borderId="9" xfId="0" applyNumberFormat="1" applyFont="1" applyBorder="1" applyAlignment="1">
      <alignment horizontal="center" vertical="center" shrinkToFit="1"/>
    </xf>
    <xf numFmtId="179" fontId="14" fillId="0" borderId="3" xfId="0" applyNumberFormat="1" applyFont="1" applyBorder="1" applyAlignment="1">
      <alignment horizontal="center" vertical="center" shrinkToFit="1"/>
    </xf>
    <xf numFmtId="0" fontId="3" fillId="0" borderId="9" xfId="6" applyFont="1" applyBorder="1" applyAlignment="1">
      <alignment horizontal="left" shrinkToFit="1"/>
    </xf>
    <xf numFmtId="0" fontId="3" fillId="0" borderId="3" xfId="6" applyFont="1" applyBorder="1" applyAlignment="1">
      <alignment horizontal="left"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xf>
    <xf numFmtId="0" fontId="17" fillId="0" borderId="0" xfId="0" applyFont="1" applyBorder="1" applyAlignment="1">
      <alignment horizontal="left" vertical="center" shrinkToFit="1"/>
    </xf>
    <xf numFmtId="0" fontId="17" fillId="0" borderId="5" xfId="0" applyFont="1" applyBorder="1" applyAlignment="1">
      <alignment horizontal="left" vertical="center" shrinkToFit="1"/>
    </xf>
    <xf numFmtId="0" fontId="1" fillId="0" borderId="9" xfId="9" applyFont="1" applyBorder="1" applyAlignment="1">
      <alignment horizontal="left" vertical="center"/>
    </xf>
    <xf numFmtId="0" fontId="1" fillId="0" borderId="3" xfId="9"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17" fillId="0" borderId="0" xfId="0" applyFont="1" applyAlignment="1">
      <alignment vertical="center" shrinkToFit="1"/>
    </xf>
    <xf numFmtId="0" fontId="0" fillId="0" borderId="9" xfId="0" applyBorder="1" applyAlignment="1">
      <alignment horizontal="left" vertical="center"/>
    </xf>
    <xf numFmtId="0" fontId="0" fillId="0" borderId="3" xfId="0"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8" fillId="0" borderId="15" xfId="0" applyFont="1" applyBorder="1" applyAlignment="1">
      <alignment horizontal="left" vertical="center"/>
    </xf>
    <xf numFmtId="0" fontId="18" fillId="0" borderId="32" xfId="0" applyFont="1" applyBorder="1" applyAlignment="1">
      <alignment horizontal="left" vertical="center"/>
    </xf>
    <xf numFmtId="176" fontId="1" fillId="0" borderId="21" xfId="10" applyNumberFormat="1" applyBorder="1" applyAlignment="1">
      <alignment horizontal="center" vertical="center"/>
    </xf>
    <xf numFmtId="176" fontId="1" fillId="0" borderId="22" xfId="10" applyNumberFormat="1" applyBorder="1" applyAlignment="1">
      <alignment horizontal="center" vertical="center"/>
    </xf>
    <xf numFmtId="176" fontId="1" fillId="0" borderId="23" xfId="10" applyNumberFormat="1" applyBorder="1" applyAlignment="1">
      <alignment horizontal="center" vertical="center"/>
    </xf>
    <xf numFmtId="176" fontId="1" fillId="0" borderId="24" xfId="10" applyNumberFormat="1" applyBorder="1" applyAlignment="1">
      <alignment horizontal="center" vertical="center"/>
    </xf>
    <xf numFmtId="176" fontId="1" fillId="0" borderId="25" xfId="10" applyNumberFormat="1" applyBorder="1" applyAlignment="1">
      <alignment horizontal="right" vertical="center"/>
    </xf>
    <xf numFmtId="0" fontId="0" fillId="0" borderId="26" xfId="0" applyBorder="1" applyAlignment="1">
      <alignment horizontal="left" vertical="center"/>
    </xf>
    <xf numFmtId="176" fontId="1" fillId="0" borderId="27" xfId="10" applyNumberFormat="1" applyBorder="1" applyAlignment="1">
      <alignment horizontal="center" vertical="center"/>
    </xf>
    <xf numFmtId="176" fontId="1" fillId="0" borderId="19" xfId="10" applyNumberFormat="1" applyBorder="1" applyAlignment="1">
      <alignment horizontal="center" vertical="center"/>
    </xf>
    <xf numFmtId="176" fontId="1" fillId="0" borderId="28" xfId="10" applyNumberFormat="1" applyBorder="1" applyAlignment="1">
      <alignment horizontal="center" vertical="center"/>
    </xf>
    <xf numFmtId="176" fontId="1" fillId="0" borderId="18" xfId="10" applyNumberFormat="1" applyBorder="1" applyAlignment="1">
      <alignment horizontal="center" vertical="center"/>
    </xf>
    <xf numFmtId="0" fontId="1" fillId="0" borderId="1" xfId="10" applyBorder="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 fillId="0" borderId="6" xfId="10" applyBorder="1" applyAlignment="1">
      <alignment horizontal="center" vertical="center"/>
    </xf>
    <xf numFmtId="0" fontId="1" fillId="0" borderId="4" xfId="10" applyBorder="1" applyAlignment="1">
      <alignment horizontal="center" vertical="center"/>
    </xf>
    <xf numFmtId="0" fontId="1" fillId="0" borderId="7" xfId="10" applyBorder="1" applyAlignment="1">
      <alignment horizontal="center" vertical="center"/>
    </xf>
    <xf numFmtId="0" fontId="1" fillId="0" borderId="5" xfId="10" applyBorder="1" applyAlignment="1">
      <alignment horizontal="center" vertical="center"/>
    </xf>
    <xf numFmtId="0" fontId="1" fillId="0" borderId="35" xfId="10" applyBorder="1" applyAlignment="1">
      <alignment horizontal="center" vertical="center"/>
    </xf>
    <xf numFmtId="0" fontId="1" fillId="0" borderId="32" xfId="10" applyBorder="1" applyAlignment="1">
      <alignment horizontal="center" vertical="center"/>
    </xf>
    <xf numFmtId="177" fontId="1" fillId="0" borderId="10" xfId="10" applyNumberFormat="1" applyBorder="1" applyAlignment="1">
      <alignment horizontal="center" vertical="center"/>
    </xf>
    <xf numFmtId="177" fontId="1" fillId="0" borderId="14" xfId="10" applyNumberFormat="1" applyBorder="1" applyAlignment="1">
      <alignment horizontal="center" vertical="center"/>
    </xf>
    <xf numFmtId="178" fontId="1" fillId="0" borderId="10" xfId="10" applyNumberFormat="1" applyBorder="1" applyAlignment="1">
      <alignment horizontal="center" vertical="center"/>
    </xf>
    <xf numFmtId="178" fontId="1" fillId="0" borderId="14" xfId="10" applyNumberFormat="1" applyBorder="1" applyAlignment="1">
      <alignment horizontal="center" vertical="center"/>
    </xf>
    <xf numFmtId="0" fontId="14" fillId="0" borderId="10" xfId="0" applyFont="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 fillId="0" borderId="2" xfId="9" applyBorder="1" applyAlignment="1">
      <alignment horizontal="center" vertical="center"/>
    </xf>
    <xf numFmtId="0" fontId="1" fillId="0" borderId="9" xfId="9" applyBorder="1" applyAlignment="1">
      <alignment horizontal="center" vertical="center"/>
    </xf>
    <xf numFmtId="0" fontId="1" fillId="0" borderId="6" xfId="9" applyBorder="1" applyAlignment="1" applyProtection="1">
      <alignment horizontal="center" vertical="center" shrinkToFit="1"/>
      <protection locked="0"/>
    </xf>
    <xf numFmtId="0" fontId="1" fillId="0" borderId="8" xfId="9" applyBorder="1" applyAlignment="1" applyProtection="1">
      <alignment horizontal="center" vertical="center" shrinkToFit="1"/>
      <protection locked="0"/>
    </xf>
    <xf numFmtId="0" fontId="1" fillId="0" borderId="4" xfId="9" applyBorder="1" applyAlignment="1" applyProtection="1">
      <alignment horizontal="center" vertical="center" shrinkToFit="1"/>
      <protection locked="0"/>
    </xf>
    <xf numFmtId="0" fontId="1" fillId="0" borderId="35" xfId="9" applyBorder="1" applyAlignment="1" applyProtection="1">
      <alignment horizontal="center" vertical="center" shrinkToFit="1"/>
      <protection locked="0"/>
    </xf>
    <xf numFmtId="0" fontId="1" fillId="0" borderId="15" xfId="9" applyBorder="1" applyAlignment="1" applyProtection="1">
      <alignment horizontal="center" vertical="center" shrinkToFit="1"/>
      <protection locked="0"/>
    </xf>
    <xf numFmtId="0" fontId="1" fillId="0" borderId="32" xfId="9" applyBorder="1" applyAlignment="1" applyProtection="1">
      <alignment horizontal="center" vertical="center" shrinkToFit="1"/>
      <protection locked="0"/>
    </xf>
    <xf numFmtId="0" fontId="1" fillId="0" borderId="2" xfId="1" applyFont="1" applyBorder="1" applyAlignment="1" applyProtection="1">
      <alignment horizontal="center" vertical="center"/>
    </xf>
    <xf numFmtId="0" fontId="8" fillId="0" borderId="9" xfId="1" applyFont="1" applyBorder="1" applyAlignment="1" applyProtection="1">
      <alignment horizontal="center" vertical="center"/>
    </xf>
    <xf numFmtId="0" fontId="8" fillId="0" borderId="2" xfId="1" applyFont="1" applyBorder="1" applyAlignment="1" applyProtection="1">
      <alignment horizontal="center" vertical="center"/>
    </xf>
    <xf numFmtId="0" fontId="8" fillId="0" borderId="1" xfId="2" applyFont="1" applyBorder="1" applyAlignment="1" applyProtection="1">
      <alignment horizontal="center" vertical="center"/>
    </xf>
    <xf numFmtId="176" fontId="1" fillId="0" borderId="21" xfId="2" applyNumberFormat="1" applyFont="1" applyBorder="1" applyAlignment="1" applyProtection="1">
      <alignment horizontal="center" vertical="center"/>
    </xf>
    <xf numFmtId="176" fontId="1" fillId="0" borderId="22" xfId="2" applyNumberFormat="1" applyFont="1" applyBorder="1" applyAlignment="1" applyProtection="1">
      <alignment horizontal="center" vertical="center"/>
    </xf>
    <xf numFmtId="176" fontId="1" fillId="0" borderId="23" xfId="2" applyNumberFormat="1" applyFont="1" applyBorder="1" applyAlignment="1" applyProtection="1">
      <alignment horizontal="center" vertical="center"/>
    </xf>
    <xf numFmtId="176" fontId="1" fillId="0" borderId="24" xfId="2" applyNumberFormat="1" applyFont="1" applyBorder="1" applyAlignment="1" applyProtection="1">
      <alignment horizontal="center" vertical="center"/>
    </xf>
    <xf numFmtId="176" fontId="12" fillId="0" borderId="27" xfId="2" applyNumberFormat="1" applyFont="1" applyBorder="1" applyAlignment="1" applyProtection="1">
      <alignment horizontal="center" vertical="center"/>
    </xf>
    <xf numFmtId="176" fontId="12" fillId="0" borderId="19" xfId="2" applyNumberFormat="1" applyFont="1" applyBorder="1" applyAlignment="1" applyProtection="1">
      <alignment horizontal="center" vertical="center"/>
    </xf>
    <xf numFmtId="176" fontId="12" fillId="0" borderId="28" xfId="2" applyNumberFormat="1" applyFont="1" applyBorder="1" applyAlignment="1" applyProtection="1">
      <alignment horizontal="center" vertical="center"/>
    </xf>
    <xf numFmtId="176" fontId="12" fillId="0" borderId="18" xfId="2" applyNumberFormat="1" applyFont="1" applyBorder="1" applyAlignment="1" applyProtection="1">
      <alignment horizontal="center" vertical="center"/>
    </xf>
    <xf numFmtId="176" fontId="12" fillId="0" borderId="25" xfId="2" applyNumberFormat="1" applyFont="1" applyBorder="1" applyAlignment="1" applyProtection="1">
      <alignment horizontal="right" vertical="center"/>
    </xf>
    <xf numFmtId="0" fontId="0" fillId="0" borderId="26" xfId="0" applyBorder="1" applyAlignment="1" applyProtection="1">
      <alignment horizontal="left" vertical="center"/>
    </xf>
    <xf numFmtId="0" fontId="14" fillId="0" borderId="10"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9" xfId="0" applyFont="1" applyBorder="1" applyAlignment="1" applyProtection="1">
      <alignment horizontal="center" vertical="center"/>
    </xf>
    <xf numFmtId="0" fontId="12" fillId="0" borderId="1" xfId="2" applyFont="1" applyBorder="1" applyAlignment="1" applyProtection="1">
      <alignment horizontal="center" vertical="center"/>
    </xf>
    <xf numFmtId="0" fontId="1" fillId="4" borderId="6" xfId="1" applyFont="1" applyFill="1" applyBorder="1" applyAlignment="1" applyProtection="1">
      <alignment horizontal="center" vertical="center" shrinkToFit="1"/>
      <protection locked="0"/>
    </xf>
    <xf numFmtId="0" fontId="1" fillId="4" borderId="8" xfId="1" applyFont="1" applyFill="1" applyBorder="1" applyAlignment="1" applyProtection="1">
      <alignment horizontal="center" vertical="center" shrinkToFit="1"/>
      <protection locked="0"/>
    </xf>
    <xf numFmtId="0" fontId="1" fillId="4" borderId="4" xfId="1" applyFont="1" applyFill="1" applyBorder="1" applyAlignment="1" applyProtection="1">
      <alignment horizontal="center" vertical="center" shrinkToFit="1"/>
      <protection locked="0"/>
    </xf>
    <xf numFmtId="0" fontId="1" fillId="4" borderId="35" xfId="1" applyFont="1" applyFill="1" applyBorder="1" applyAlignment="1" applyProtection="1">
      <alignment horizontal="center" vertical="center" shrinkToFit="1"/>
      <protection locked="0"/>
    </xf>
    <xf numFmtId="0" fontId="1" fillId="4" borderId="15" xfId="1" applyFont="1" applyFill="1" applyBorder="1" applyAlignment="1" applyProtection="1">
      <alignment horizontal="center" vertical="center" shrinkToFit="1"/>
      <protection locked="0"/>
    </xf>
    <xf numFmtId="0" fontId="1" fillId="4" borderId="32" xfId="1" applyFont="1" applyFill="1" applyBorder="1" applyAlignment="1" applyProtection="1">
      <alignment horizontal="center" vertical="center" shrinkToFit="1"/>
      <protection locked="0"/>
    </xf>
    <xf numFmtId="0" fontId="12" fillId="0" borderId="6" xfId="2" applyFont="1" applyBorder="1" applyAlignment="1" applyProtection="1">
      <alignment horizontal="center" vertical="center"/>
    </xf>
    <xf numFmtId="0" fontId="12" fillId="0" borderId="4" xfId="2" applyFont="1" applyBorder="1" applyAlignment="1" applyProtection="1">
      <alignment horizontal="center" vertical="center"/>
    </xf>
    <xf numFmtId="0" fontId="12" fillId="0" borderId="7"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35" xfId="2" applyFont="1" applyBorder="1" applyAlignment="1" applyProtection="1">
      <alignment horizontal="center" vertical="center"/>
    </xf>
    <xf numFmtId="0" fontId="12" fillId="0" borderId="32" xfId="2" applyFont="1" applyBorder="1" applyAlignment="1" applyProtection="1">
      <alignment horizontal="center" vertical="center"/>
    </xf>
    <xf numFmtId="177" fontId="7" fillId="0" borderId="10" xfId="2" applyNumberFormat="1" applyFont="1" applyBorder="1" applyAlignment="1" applyProtection="1">
      <alignment horizontal="center" vertical="center"/>
    </xf>
    <xf numFmtId="177" fontId="7" fillId="0" borderId="14" xfId="2" applyNumberFormat="1" applyFont="1" applyBorder="1" applyAlignment="1" applyProtection="1">
      <alignment horizontal="center" vertical="center"/>
    </xf>
    <xf numFmtId="178" fontId="12" fillId="0" borderId="10" xfId="2" applyNumberFormat="1" applyFont="1" applyBorder="1" applyAlignment="1" applyProtection="1">
      <alignment horizontal="center" vertical="center"/>
    </xf>
    <xf numFmtId="178" fontId="12" fillId="0" borderId="14" xfId="2" applyNumberFormat="1" applyFont="1" applyBorder="1" applyAlignment="1" applyProtection="1">
      <alignment horizontal="center" vertical="center"/>
    </xf>
    <xf numFmtId="0" fontId="1" fillId="0" borderId="6" xfId="2" applyFont="1" applyBorder="1" applyAlignment="1" applyProtection="1">
      <alignment horizontal="center" vertical="center"/>
    </xf>
    <xf numFmtId="0" fontId="1" fillId="0" borderId="4" xfId="2" applyFont="1" applyBorder="1" applyAlignment="1" applyProtection="1">
      <alignment horizontal="center" vertical="center"/>
    </xf>
    <xf numFmtId="0" fontId="1" fillId="0" borderId="35" xfId="2" applyFont="1" applyBorder="1" applyAlignment="1" applyProtection="1">
      <alignment horizontal="center" vertical="center"/>
    </xf>
    <xf numFmtId="0" fontId="1" fillId="0" borderId="32" xfId="2" applyFont="1" applyBorder="1" applyAlignment="1" applyProtection="1">
      <alignment horizontal="center" vertical="center"/>
    </xf>
    <xf numFmtId="177" fontId="1" fillId="0" borderId="10" xfId="2" applyNumberFormat="1" applyFont="1" applyBorder="1" applyAlignment="1" applyProtection="1">
      <alignment horizontal="center" vertical="center"/>
    </xf>
    <xf numFmtId="177" fontId="12" fillId="0" borderId="14" xfId="2" applyNumberFormat="1" applyFont="1" applyBorder="1" applyAlignment="1" applyProtection="1">
      <alignment horizontal="center" vertical="center"/>
    </xf>
    <xf numFmtId="0" fontId="14" fillId="0" borderId="0" xfId="0" applyFont="1" applyAlignment="1">
      <alignment vertical="center" wrapText="1"/>
    </xf>
    <xf numFmtId="0" fontId="0" fillId="0" borderId="0" xfId="0" applyAlignment="1">
      <alignment vertical="center" wrapText="1"/>
    </xf>
    <xf numFmtId="0" fontId="27" fillId="2" borderId="0" xfId="0" applyFont="1" applyFill="1" applyAlignment="1">
      <alignment horizontal="left" vertical="center"/>
    </xf>
    <xf numFmtId="0" fontId="14" fillId="0" borderId="1" xfId="0" applyFont="1" applyBorder="1" applyAlignment="1">
      <alignment vertical="top" wrapText="1"/>
    </xf>
    <xf numFmtId="0" fontId="0" fillId="0" borderId="1" xfId="0" applyBorder="1" applyAlignment="1">
      <alignment vertical="top" wrapText="1"/>
    </xf>
    <xf numFmtId="0" fontId="14" fillId="0" borderId="6" xfId="0" applyFont="1" applyBorder="1" applyAlignment="1" applyProtection="1">
      <alignment vertical="top" wrapText="1"/>
      <protection locked="0"/>
    </xf>
    <xf numFmtId="0" fontId="0" fillId="0" borderId="8"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1" xfId="0" applyBorder="1" applyAlignment="1">
      <alignment horizontal="center" vertical="center"/>
    </xf>
    <xf numFmtId="0" fontId="0" fillId="2" borderId="1" xfId="0" applyFill="1" applyBorder="1" applyAlignment="1">
      <alignment horizontal="center" vertical="center"/>
    </xf>
    <xf numFmtId="0" fontId="17" fillId="0" borderId="8" xfId="0" applyFont="1" applyBorder="1" applyAlignment="1">
      <alignment horizontal="right" vertical="center"/>
    </xf>
    <xf numFmtId="0" fontId="21" fillId="0" borderId="0" xfId="0" applyFont="1" applyBorder="1" applyAlignment="1">
      <alignment horizontal="left" vertical="center"/>
    </xf>
    <xf numFmtId="0" fontId="21" fillId="0" borderId="15" xfId="0" applyFont="1" applyBorder="1" applyAlignment="1">
      <alignment horizontal="left" vertical="center"/>
    </xf>
  </cellXfs>
  <cellStyles count="11">
    <cellStyle name="桁区切り" xfId="7" builtinId="6"/>
    <cellStyle name="標準" xfId="0" builtinId="0"/>
    <cellStyle name="標準 2" xfId="1" xr:uid="{00000000-0005-0000-0000-000002000000}"/>
    <cellStyle name="標準 2 2" xfId="6" xr:uid="{00000000-0005-0000-0000-000003000000}"/>
    <cellStyle name="標準 2 2 2" xfId="9" xr:uid="{00000000-0005-0000-0000-000004000000}"/>
    <cellStyle name="標準 2 2 3" xfId="8" xr:uid="{00000000-0005-0000-0000-000005000000}"/>
    <cellStyle name="標準 3" xfId="3" xr:uid="{00000000-0005-0000-0000-000006000000}"/>
    <cellStyle name="標準 3 2" xfId="4" xr:uid="{00000000-0005-0000-0000-000007000000}"/>
    <cellStyle name="標準 3 3" xfId="5" xr:uid="{00000000-0005-0000-0000-000008000000}"/>
    <cellStyle name="標準_確認申請様式" xfId="2" xr:uid="{00000000-0005-0000-0000-000009000000}"/>
    <cellStyle name="標準_確認申請様式 2" xfId="10" xr:uid="{C9240D02-F2EC-4F58-8ECE-62C6535DCEA5}"/>
  </cellStyles>
  <dxfs count="0"/>
  <tableStyles count="0" defaultTableStyle="TableStyleMedium9" defaultPivotStyle="PivotStyleLight16"/>
  <colors>
    <mruColors>
      <color rgb="FFF3F3F3"/>
      <color rgb="FFF9F9F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638175</xdr:colOff>
      <xdr:row>12</xdr:row>
      <xdr:rowOff>85724</xdr:rowOff>
    </xdr:from>
    <xdr:to>
      <xdr:col>9</xdr:col>
      <xdr:colOff>99525</xdr:colOff>
      <xdr:row>31</xdr:row>
      <xdr:rowOff>107774</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781300" y="2143124"/>
          <a:ext cx="3747600" cy="3279600"/>
        </a:xfrm>
        <a:prstGeom prst="rect">
          <a:avLst/>
        </a:prstGeom>
        <a:solidFill>
          <a:sysClr val="window" lastClr="FFFFFF"/>
        </a:solidFill>
        <a:ln w="3175" cap="flat" cmpd="sng" algn="ctr">
          <a:solidFill>
            <a:srgbClr val="0070C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この枠のサイズ（書式設置のサイズ）に</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図面の実寸法（外側）に下記数字を掛けた数字を入れます。</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横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×1.089</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縦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×1.112</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出来た枠に図面を合わせます。</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fPrintsWithSheet="0"/>
  </xdr:twoCellAnchor>
  <xdr:twoCellAnchor>
    <xdr:from>
      <xdr:col>18</xdr:col>
      <xdr:colOff>311612</xdr:colOff>
      <xdr:row>12</xdr:row>
      <xdr:rowOff>82181</xdr:rowOff>
    </xdr:from>
    <xdr:to>
      <xdr:col>19</xdr:col>
      <xdr:colOff>424028</xdr:colOff>
      <xdr:row>15</xdr:row>
      <xdr:rowOff>90486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684587" y="2139581"/>
          <a:ext cx="798216" cy="522655"/>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200757</xdr:colOff>
      <xdr:row>38</xdr:row>
      <xdr:rowOff>119169</xdr:rowOff>
    </xdr:from>
    <xdr:to>
      <xdr:col>13</xdr:col>
      <xdr:colOff>558852</xdr:colOff>
      <xdr:row>40</xdr:row>
      <xdr:rowOff>53340</xdr:rowOff>
    </xdr:to>
    <xdr:sp macro="" textlink="">
      <xdr:nvSpPr>
        <xdr:cNvPr id="33" name="Rectangle 214" descr="右上がり対角線 (太)">
          <a:extLst>
            <a:ext uri="{FF2B5EF4-FFF2-40B4-BE49-F238E27FC236}">
              <a16:creationId xmlns:a16="http://schemas.microsoft.com/office/drawing/2014/main" id="{00000000-0008-0000-0000-000021000000}"/>
            </a:ext>
          </a:extLst>
        </xdr:cNvPr>
        <xdr:cNvSpPr>
          <a:spLocks noChangeArrowheads="1"/>
        </xdr:cNvSpPr>
      </xdr:nvSpPr>
      <xdr:spPr bwMode="auto">
        <a:xfrm>
          <a:off x="9487632" y="6805719"/>
          <a:ext cx="358095" cy="277071"/>
        </a:xfrm>
        <a:prstGeom prst="rect">
          <a:avLst/>
        </a:prstGeom>
        <a:pattFill prst="wdUpDiag">
          <a:fgClr>
            <a:srgbClr val="7030A0">
              <a:alpha val="21176"/>
            </a:srgbClr>
          </a:fgClr>
          <a:bgClr>
            <a:srgbClr val="FFFFFF">
              <a:alpha val="21176"/>
            </a:srgbClr>
          </a:bgClr>
        </a:pattFill>
        <a:ln w="0">
          <a:noFill/>
          <a:miter lim="800000"/>
          <a:headEnd/>
          <a:tailEnd/>
        </a:ln>
      </xdr:spPr>
    </xdr:sp>
    <xdr:clientData/>
  </xdr:twoCellAnchor>
  <xdr:twoCellAnchor>
    <xdr:from>
      <xdr:col>18</xdr:col>
      <xdr:colOff>398993</xdr:colOff>
      <xdr:row>1</xdr:row>
      <xdr:rowOff>44449</xdr:rowOff>
    </xdr:from>
    <xdr:to>
      <xdr:col>18</xdr:col>
      <xdr:colOff>516968</xdr:colOff>
      <xdr:row>3</xdr:row>
      <xdr:rowOff>47561</xdr:rowOff>
    </xdr:to>
    <xdr:sp macro="" textlink="">
      <xdr:nvSpPr>
        <xdr:cNvPr id="176" name="フリーフォーム 175">
          <a:extLst>
            <a:ext uri="{FF2B5EF4-FFF2-40B4-BE49-F238E27FC236}">
              <a16:creationId xmlns:a16="http://schemas.microsoft.com/office/drawing/2014/main" id="{00000000-0008-0000-0000-0000B0000000}"/>
            </a:ext>
          </a:extLst>
        </xdr:cNvPr>
        <xdr:cNvSpPr/>
      </xdr:nvSpPr>
      <xdr:spPr>
        <a:xfrm rot="900000">
          <a:off x="12771968" y="215899"/>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463319</xdr:colOff>
      <xdr:row>1</xdr:row>
      <xdr:rowOff>50060</xdr:rowOff>
    </xdr:from>
    <xdr:to>
      <xdr:col>18</xdr:col>
      <xdr:colOff>581294</xdr:colOff>
      <xdr:row>3</xdr:row>
      <xdr:rowOff>53172</xdr:rowOff>
    </xdr:to>
    <xdr:sp macro="" textlink="">
      <xdr:nvSpPr>
        <xdr:cNvPr id="177" name="フリーフォーム 176">
          <a:extLst>
            <a:ext uri="{FF2B5EF4-FFF2-40B4-BE49-F238E27FC236}">
              <a16:creationId xmlns:a16="http://schemas.microsoft.com/office/drawing/2014/main" id="{00000000-0008-0000-0000-0000B1000000}"/>
            </a:ext>
          </a:extLst>
        </xdr:cNvPr>
        <xdr:cNvSpPr/>
      </xdr:nvSpPr>
      <xdr:spPr>
        <a:xfrm rot="900000">
          <a:off x="12836294" y="221510"/>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234744</xdr:colOff>
      <xdr:row>48</xdr:row>
      <xdr:rowOff>66024</xdr:rowOff>
    </xdr:from>
    <xdr:to>
      <xdr:col>15</xdr:col>
      <xdr:colOff>60408</xdr:colOff>
      <xdr:row>49</xdr:row>
      <xdr:rowOff>32129</xdr:rowOff>
    </xdr:to>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9195864" y="8112744"/>
          <a:ext cx="107604" cy="133745"/>
          <a:chOff x="9204984" y="2522220"/>
          <a:chExt cx="144000" cy="144000"/>
        </a:xfrm>
      </xdr:grpSpPr>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9214288" y="2564531"/>
            <a:ext cx="125392" cy="59378"/>
            <a:chOff x="9121188" y="2564531"/>
            <a:chExt cx="125392" cy="59378"/>
          </a:xfrm>
        </xdr:grpSpPr>
        <xdr:sp macro="" textlink="">
          <xdr:nvSpPr>
            <xdr:cNvPr id="105" name="円/楕円 104">
              <a:extLst>
                <a:ext uri="{FF2B5EF4-FFF2-40B4-BE49-F238E27FC236}">
                  <a16:creationId xmlns:a16="http://schemas.microsoft.com/office/drawing/2014/main" id="{00000000-0008-0000-0000-000069000000}"/>
                </a:ext>
              </a:extLst>
            </xdr:cNvPr>
            <xdr:cNvSpPr/>
          </xdr:nvSpPr>
          <xdr:spPr>
            <a:xfrm>
              <a:off x="9121188" y="2564531"/>
              <a:ext cx="60507" cy="5937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06" name="円/楕円 105">
              <a:extLst>
                <a:ext uri="{FF2B5EF4-FFF2-40B4-BE49-F238E27FC236}">
                  <a16:creationId xmlns:a16="http://schemas.microsoft.com/office/drawing/2014/main" id="{00000000-0008-0000-0000-00006A000000}"/>
                </a:ext>
              </a:extLst>
            </xdr:cNvPr>
            <xdr:cNvSpPr/>
          </xdr:nvSpPr>
          <xdr:spPr>
            <a:xfrm>
              <a:off x="9186073" y="2564531"/>
              <a:ext cx="60507" cy="5937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9204984" y="2522220"/>
            <a:ext cx="144000" cy="144000"/>
          </a:xfrm>
          <a:prstGeom prst="rec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11</xdr:col>
      <xdr:colOff>28575</xdr:colOff>
      <xdr:row>45</xdr:row>
      <xdr:rowOff>114300</xdr:rowOff>
    </xdr:from>
    <xdr:to>
      <xdr:col>11</xdr:col>
      <xdr:colOff>563754</xdr:colOff>
      <xdr:row>46</xdr:row>
      <xdr:rowOff>84158</xdr:rowOff>
    </xdr:to>
    <xdr:grpSp>
      <xdr:nvGrpSpPr>
        <xdr:cNvPr id="107" name="グループ化 106">
          <a:extLst>
            <a:ext uri="{FF2B5EF4-FFF2-40B4-BE49-F238E27FC236}">
              <a16:creationId xmlns:a16="http://schemas.microsoft.com/office/drawing/2014/main" id="{00000000-0008-0000-0000-00006B000000}"/>
            </a:ext>
          </a:extLst>
        </xdr:cNvPr>
        <xdr:cNvGrpSpPr/>
      </xdr:nvGrpSpPr>
      <xdr:grpSpPr>
        <a:xfrm>
          <a:off x="7069455" y="7658100"/>
          <a:ext cx="535179" cy="137498"/>
          <a:chOff x="2205207" y="2032883"/>
          <a:chExt cx="539190" cy="145319"/>
        </a:xfrm>
      </xdr:grpSpPr>
      <xdr:sp macro="" textlink="">
        <xdr:nvSpPr>
          <xdr:cNvPr id="108" name="パイ 107">
            <a:extLst>
              <a:ext uri="{FF2B5EF4-FFF2-40B4-BE49-F238E27FC236}">
                <a16:creationId xmlns:a16="http://schemas.microsoft.com/office/drawing/2014/main" id="{00000000-0008-0000-0000-00006C000000}"/>
              </a:ext>
            </a:extLst>
          </xdr:cNvPr>
          <xdr:cNvSpPr/>
        </xdr:nvSpPr>
        <xdr:spPr>
          <a:xfrm rot="10800000" flipH="1" flipV="1">
            <a:off x="2607783" y="2032883"/>
            <a:ext cx="136614" cy="145319"/>
          </a:xfrm>
          <a:prstGeom prst="pie">
            <a:avLst>
              <a:gd name="adj1" fmla="val 5412734"/>
              <a:gd name="adj2" fmla="val 16200000"/>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xnSp macro="">
        <xdr:nvCxnSpPr>
          <xdr:cNvPr id="109" name="直線矢印コネクタ 108">
            <a:extLst>
              <a:ext uri="{FF2B5EF4-FFF2-40B4-BE49-F238E27FC236}">
                <a16:creationId xmlns:a16="http://schemas.microsoft.com/office/drawing/2014/main" id="{00000000-0008-0000-0000-00006D000000}"/>
              </a:ext>
            </a:extLst>
          </xdr:cNvPr>
          <xdr:cNvCxnSpPr/>
        </xdr:nvCxnSpPr>
        <xdr:spPr>
          <a:xfrm rot="10800000">
            <a:off x="2205207" y="2107509"/>
            <a:ext cx="360000" cy="0"/>
          </a:xfrm>
          <a:prstGeom prst="straightConnector1">
            <a:avLst/>
          </a:prstGeom>
          <a:solidFill>
            <a:srgbClr val="FF0000"/>
          </a:solidFill>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458556</xdr:colOff>
      <xdr:row>46</xdr:row>
      <xdr:rowOff>13804</xdr:rowOff>
    </xdr:from>
    <xdr:to>
      <xdr:col>14</xdr:col>
      <xdr:colOff>304251</xdr:colOff>
      <xdr:row>48</xdr:row>
      <xdr:rowOff>61429</xdr:rowOff>
    </xdr:to>
    <xdr:sp macro="" textlink="">
      <xdr:nvSpPr>
        <xdr:cNvPr id="111" name="フリーフォーム 110">
          <a:extLst>
            <a:ext uri="{FF2B5EF4-FFF2-40B4-BE49-F238E27FC236}">
              <a16:creationId xmlns:a16="http://schemas.microsoft.com/office/drawing/2014/main" id="{00000000-0008-0000-0000-00006F000000}"/>
            </a:ext>
          </a:extLst>
        </xdr:cNvPr>
        <xdr:cNvSpPr/>
      </xdr:nvSpPr>
      <xdr:spPr>
        <a:xfrm>
          <a:off x="8002356" y="7900504"/>
          <a:ext cx="2293620" cy="390525"/>
        </a:xfrm>
        <a:custGeom>
          <a:avLst/>
          <a:gdLst>
            <a:gd name="connsiteX0" fmla="*/ 0 w 1447800"/>
            <a:gd name="connsiteY0" fmla="*/ 0 h 466725"/>
            <a:gd name="connsiteX1" fmla="*/ 1447800 w 1447800"/>
            <a:gd name="connsiteY1" fmla="*/ 0 h 466725"/>
            <a:gd name="connsiteX2" fmla="*/ 1447800 w 1447800"/>
            <a:gd name="connsiteY2" fmla="*/ 466725 h 466725"/>
          </a:gdLst>
          <a:ahLst/>
          <a:cxnLst>
            <a:cxn ang="0">
              <a:pos x="connsiteX0" y="connsiteY0"/>
            </a:cxn>
            <a:cxn ang="0">
              <a:pos x="connsiteX1" y="connsiteY1"/>
            </a:cxn>
            <a:cxn ang="0">
              <a:pos x="connsiteX2" y="connsiteY2"/>
            </a:cxn>
          </a:cxnLst>
          <a:rect l="l" t="t" r="r" b="b"/>
          <a:pathLst>
            <a:path w="1447800" h="466725">
              <a:moveTo>
                <a:pt x="0" y="0"/>
              </a:moveTo>
              <a:lnTo>
                <a:pt x="1447800" y="0"/>
              </a:lnTo>
              <a:lnTo>
                <a:pt x="1447800" y="466725"/>
              </a:lnTo>
            </a:path>
          </a:pathLst>
        </a:cu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99046</xdr:colOff>
      <xdr:row>48</xdr:row>
      <xdr:rowOff>54402</xdr:rowOff>
    </xdr:from>
    <xdr:to>
      <xdr:col>15</xdr:col>
      <xdr:colOff>303204</xdr:colOff>
      <xdr:row>49</xdr:row>
      <xdr:rowOff>64634</xdr:rowOff>
    </xdr:to>
    <xdr:grpSp>
      <xdr:nvGrpSpPr>
        <xdr:cNvPr id="114" name="グループ化 229">
          <a:extLst>
            <a:ext uri="{FF2B5EF4-FFF2-40B4-BE49-F238E27FC236}">
              <a16:creationId xmlns:a16="http://schemas.microsoft.com/office/drawing/2014/main" id="{00000000-0008-0000-0000-000072000000}"/>
            </a:ext>
          </a:extLst>
        </xdr:cNvPr>
        <xdr:cNvGrpSpPr/>
      </xdr:nvGrpSpPr>
      <xdr:grpSpPr>
        <a:xfrm rot="10800000" flipH="1">
          <a:off x="9342106" y="8101122"/>
          <a:ext cx="204158" cy="177872"/>
          <a:chOff x="8926919" y="4358241"/>
          <a:chExt cx="241403" cy="185979"/>
        </a:xfrm>
      </xdr:grpSpPr>
      <xdr:sp macro="" textlink="">
        <xdr:nvSpPr>
          <xdr:cNvPr id="115" name="フリーフォーム 114">
            <a:extLst>
              <a:ext uri="{FF2B5EF4-FFF2-40B4-BE49-F238E27FC236}">
                <a16:creationId xmlns:a16="http://schemas.microsoft.com/office/drawing/2014/main" id="{00000000-0008-0000-0000-000073000000}"/>
              </a:ext>
            </a:extLst>
          </xdr:cNvPr>
          <xdr:cNvSpPr/>
        </xdr:nvSpPr>
        <xdr:spPr>
          <a:xfrm>
            <a:off x="9037674" y="4358241"/>
            <a:ext cx="119486" cy="185979"/>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18" name="直線矢印コネクタ 117">
            <a:extLst>
              <a:ext uri="{FF2B5EF4-FFF2-40B4-BE49-F238E27FC236}">
                <a16:creationId xmlns:a16="http://schemas.microsoft.com/office/drawing/2014/main" id="{00000000-0008-0000-0000-000076000000}"/>
              </a:ext>
            </a:extLst>
          </xdr:cNvPr>
          <xdr:cNvCxnSpPr/>
        </xdr:nvCxnSpPr>
        <xdr:spPr>
          <a:xfrm rot="10800000">
            <a:off x="8926919" y="4463459"/>
            <a:ext cx="241403" cy="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371476</xdr:colOff>
      <xdr:row>0</xdr:row>
      <xdr:rowOff>38100</xdr:rowOff>
    </xdr:from>
    <xdr:to>
      <xdr:col>15</xdr:col>
      <xdr:colOff>657876</xdr:colOff>
      <xdr:row>3</xdr:row>
      <xdr:rowOff>105045</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658351" y="38100"/>
          <a:ext cx="1315100" cy="58129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参考資料</a:t>
          </a:r>
        </a:p>
      </xdr:txBody>
    </xdr:sp>
    <xdr:clientData/>
  </xdr:twoCellAnchor>
  <xdr:twoCellAnchor>
    <xdr:from>
      <xdr:col>20</xdr:col>
      <xdr:colOff>269595</xdr:colOff>
      <xdr:row>4</xdr:row>
      <xdr:rowOff>108454</xdr:rowOff>
    </xdr:from>
    <xdr:to>
      <xdr:col>20</xdr:col>
      <xdr:colOff>443071</xdr:colOff>
      <xdr:row>5</xdr:row>
      <xdr:rowOff>110333</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12560655" y="779014"/>
          <a:ext cx="173476" cy="169519"/>
          <a:chOff x="2803632" y="790842"/>
          <a:chExt cx="173476" cy="172476"/>
        </a:xfrm>
      </xdr:grpSpPr>
      <xdr:sp macro="" textlink="">
        <xdr:nvSpPr>
          <xdr:cNvPr id="141" name="円/楕円 140">
            <a:extLst>
              <a:ext uri="{FF2B5EF4-FFF2-40B4-BE49-F238E27FC236}">
                <a16:creationId xmlns:a16="http://schemas.microsoft.com/office/drawing/2014/main" id="{00000000-0008-0000-0000-00008D000000}"/>
              </a:ext>
            </a:extLst>
          </xdr:cNvPr>
          <xdr:cNvSpPr/>
        </xdr:nvSpPr>
        <xdr:spPr>
          <a:xfrm>
            <a:off x="2803632" y="790842"/>
            <a:ext cx="173476" cy="17247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42" name="円/楕円 141">
            <a:extLst>
              <a:ext uri="{FF2B5EF4-FFF2-40B4-BE49-F238E27FC236}">
                <a16:creationId xmlns:a16="http://schemas.microsoft.com/office/drawing/2014/main" id="{00000000-0008-0000-0000-00008E000000}"/>
              </a:ext>
            </a:extLst>
          </xdr:cNvPr>
          <xdr:cNvSpPr/>
        </xdr:nvSpPr>
        <xdr:spPr>
          <a:xfrm>
            <a:off x="2807112" y="837508"/>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43" name="円/楕円 142">
            <a:extLst>
              <a:ext uri="{FF2B5EF4-FFF2-40B4-BE49-F238E27FC236}">
                <a16:creationId xmlns:a16="http://schemas.microsoft.com/office/drawing/2014/main" id="{00000000-0008-0000-0000-00008F000000}"/>
              </a:ext>
            </a:extLst>
          </xdr:cNvPr>
          <xdr:cNvSpPr/>
        </xdr:nvSpPr>
        <xdr:spPr>
          <a:xfrm>
            <a:off x="2893548" y="837774"/>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20</xdr:col>
      <xdr:colOff>359238</xdr:colOff>
      <xdr:row>3</xdr:row>
      <xdr:rowOff>107260</xdr:rowOff>
    </xdr:from>
    <xdr:to>
      <xdr:col>20</xdr:col>
      <xdr:colOff>362684</xdr:colOff>
      <xdr:row>6</xdr:row>
      <xdr:rowOff>112899</xdr:rowOff>
    </xdr:to>
    <xdr:cxnSp macro="">
      <xdr:nvCxnSpPr>
        <xdr:cNvPr id="144" name="直線矢印コネクタ 143">
          <a:extLst>
            <a:ext uri="{FF2B5EF4-FFF2-40B4-BE49-F238E27FC236}">
              <a16:creationId xmlns:a16="http://schemas.microsoft.com/office/drawing/2014/main" id="{00000000-0008-0000-0000-000090000000}"/>
            </a:ext>
          </a:extLst>
        </xdr:cNvPr>
        <xdr:cNvCxnSpPr/>
      </xdr:nvCxnSpPr>
      <xdr:spPr>
        <a:xfrm flipV="1">
          <a:off x="14133030" y="620968"/>
          <a:ext cx="3446" cy="519347"/>
        </a:xfrm>
        <a:prstGeom prst="straightConnector1">
          <a:avLst/>
        </a:prstGeom>
        <a:ln w="127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639103</xdr:colOff>
      <xdr:row>1</xdr:row>
      <xdr:rowOff>36179</xdr:rowOff>
    </xdr:from>
    <xdr:to>
      <xdr:col>20</xdr:col>
      <xdr:colOff>130310</xdr:colOff>
      <xdr:row>6</xdr:row>
      <xdr:rowOff>0</xdr:rowOff>
    </xdr:to>
    <xdr:grpSp>
      <xdr:nvGrpSpPr>
        <xdr:cNvPr id="145" name="グループ化 144">
          <a:extLst>
            <a:ext uri="{FF2B5EF4-FFF2-40B4-BE49-F238E27FC236}">
              <a16:creationId xmlns:a16="http://schemas.microsoft.com/office/drawing/2014/main" id="{00000000-0008-0000-0000-000091000000}"/>
            </a:ext>
          </a:extLst>
        </xdr:cNvPr>
        <xdr:cNvGrpSpPr/>
      </xdr:nvGrpSpPr>
      <xdr:grpSpPr>
        <a:xfrm>
          <a:off x="12290083" y="203819"/>
          <a:ext cx="131287" cy="802021"/>
          <a:chOff x="2803632" y="206776"/>
          <a:chExt cx="173476" cy="816806"/>
        </a:xfrm>
      </xdr:grpSpPr>
      <xdr:grpSp>
        <xdr:nvGrpSpPr>
          <xdr:cNvPr id="151" name="グループ化 150">
            <a:extLst>
              <a:ext uri="{FF2B5EF4-FFF2-40B4-BE49-F238E27FC236}">
                <a16:creationId xmlns:a16="http://schemas.microsoft.com/office/drawing/2014/main" id="{00000000-0008-0000-0000-000097000000}"/>
              </a:ext>
            </a:extLst>
          </xdr:cNvPr>
          <xdr:cNvGrpSpPr/>
        </xdr:nvGrpSpPr>
        <xdr:grpSpPr>
          <a:xfrm>
            <a:off x="2803632" y="206776"/>
            <a:ext cx="173476" cy="756542"/>
            <a:chOff x="2803632" y="206776"/>
            <a:chExt cx="173476" cy="756542"/>
          </a:xfrm>
        </xdr:grpSpPr>
        <xdr:grpSp>
          <xdr:nvGrpSpPr>
            <xdr:cNvPr id="153" name="グループ化 152">
              <a:extLst>
                <a:ext uri="{FF2B5EF4-FFF2-40B4-BE49-F238E27FC236}">
                  <a16:creationId xmlns:a16="http://schemas.microsoft.com/office/drawing/2014/main" id="{00000000-0008-0000-0000-000099000000}"/>
                </a:ext>
              </a:extLst>
            </xdr:cNvPr>
            <xdr:cNvGrpSpPr/>
          </xdr:nvGrpSpPr>
          <xdr:grpSpPr>
            <a:xfrm>
              <a:off x="2803632" y="790842"/>
              <a:ext cx="173476" cy="172476"/>
              <a:chOff x="2803632" y="790842"/>
              <a:chExt cx="173476" cy="172476"/>
            </a:xfrm>
          </xdr:grpSpPr>
          <xdr:sp macro="" textlink="">
            <xdr:nvSpPr>
              <xdr:cNvPr id="156" name="円/楕円 155">
                <a:extLst>
                  <a:ext uri="{FF2B5EF4-FFF2-40B4-BE49-F238E27FC236}">
                    <a16:creationId xmlns:a16="http://schemas.microsoft.com/office/drawing/2014/main" id="{00000000-0008-0000-0000-00009C000000}"/>
                  </a:ext>
                </a:extLst>
              </xdr:cNvPr>
              <xdr:cNvSpPr/>
            </xdr:nvSpPr>
            <xdr:spPr>
              <a:xfrm>
                <a:off x="2803632" y="790842"/>
                <a:ext cx="173476" cy="17247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57" name="円/楕円 156">
                <a:extLst>
                  <a:ext uri="{FF2B5EF4-FFF2-40B4-BE49-F238E27FC236}">
                    <a16:creationId xmlns:a16="http://schemas.microsoft.com/office/drawing/2014/main" id="{00000000-0008-0000-0000-00009D000000}"/>
                  </a:ext>
                </a:extLst>
              </xdr:cNvPr>
              <xdr:cNvSpPr/>
            </xdr:nvSpPr>
            <xdr:spPr>
              <a:xfrm>
                <a:off x="2807112" y="837508"/>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58" name="円/楕円 157">
                <a:extLst>
                  <a:ext uri="{FF2B5EF4-FFF2-40B4-BE49-F238E27FC236}">
                    <a16:creationId xmlns:a16="http://schemas.microsoft.com/office/drawing/2014/main" id="{00000000-0008-0000-0000-00009E000000}"/>
                  </a:ext>
                </a:extLst>
              </xdr:cNvPr>
              <xdr:cNvSpPr/>
            </xdr:nvSpPr>
            <xdr:spPr>
              <a:xfrm>
                <a:off x="2893548" y="837774"/>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xnSp macro="">
          <xdr:nvCxnSpPr>
            <xdr:cNvPr id="154" name="直線矢印コネクタ 153">
              <a:extLst>
                <a:ext uri="{FF2B5EF4-FFF2-40B4-BE49-F238E27FC236}">
                  <a16:creationId xmlns:a16="http://schemas.microsoft.com/office/drawing/2014/main" id="{00000000-0008-0000-0000-00009A000000}"/>
                </a:ext>
              </a:extLst>
            </xdr:cNvPr>
            <xdr:cNvCxnSpPr/>
          </xdr:nvCxnSpPr>
          <xdr:spPr>
            <a:xfrm>
              <a:off x="2861288" y="206776"/>
              <a:ext cx="3446" cy="517430"/>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5" name="直線矢印コネクタ 154">
              <a:extLst>
                <a:ext uri="{FF2B5EF4-FFF2-40B4-BE49-F238E27FC236}">
                  <a16:creationId xmlns:a16="http://schemas.microsoft.com/office/drawing/2014/main" id="{00000000-0008-0000-0000-00009B000000}"/>
                </a:ext>
              </a:extLst>
            </xdr:cNvPr>
            <xdr:cNvCxnSpPr/>
          </xdr:nvCxnSpPr>
          <xdr:spPr>
            <a:xfrm flipV="1">
              <a:off x="2925262" y="206776"/>
              <a:ext cx="3446" cy="517430"/>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152" name="直線矢印コネクタ 151">
            <a:extLst>
              <a:ext uri="{FF2B5EF4-FFF2-40B4-BE49-F238E27FC236}">
                <a16:creationId xmlns:a16="http://schemas.microsoft.com/office/drawing/2014/main" id="{00000000-0008-0000-0000-000098000000}"/>
              </a:ext>
            </a:extLst>
          </xdr:cNvPr>
          <xdr:cNvCxnSpPr/>
        </xdr:nvCxnSpPr>
        <xdr:spPr>
          <a:xfrm flipV="1">
            <a:off x="2893167" y="736337"/>
            <a:ext cx="0" cy="287245"/>
          </a:xfrm>
          <a:prstGeom prst="straightConnector1">
            <a:avLst/>
          </a:prstGeom>
          <a:ln w="12700">
            <a:solidFill>
              <a:srgbClr val="FF000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17065</xdr:colOff>
      <xdr:row>1</xdr:row>
      <xdr:rowOff>27583</xdr:rowOff>
    </xdr:from>
    <xdr:to>
      <xdr:col>21</xdr:col>
      <xdr:colOff>196348</xdr:colOff>
      <xdr:row>5</xdr:row>
      <xdr:rowOff>162854</xdr:rowOff>
    </xdr:to>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12917725" y="195223"/>
          <a:ext cx="179283" cy="805831"/>
          <a:chOff x="2803632" y="206776"/>
          <a:chExt cx="173476" cy="816806"/>
        </a:xfrm>
      </xdr:grpSpPr>
      <xdr:grpSp>
        <xdr:nvGrpSpPr>
          <xdr:cNvPr id="160" name="グループ化 159">
            <a:extLst>
              <a:ext uri="{FF2B5EF4-FFF2-40B4-BE49-F238E27FC236}">
                <a16:creationId xmlns:a16="http://schemas.microsoft.com/office/drawing/2014/main" id="{00000000-0008-0000-0000-0000A0000000}"/>
              </a:ext>
            </a:extLst>
          </xdr:cNvPr>
          <xdr:cNvGrpSpPr/>
        </xdr:nvGrpSpPr>
        <xdr:grpSpPr>
          <a:xfrm>
            <a:off x="2803632" y="206776"/>
            <a:ext cx="173476" cy="756542"/>
            <a:chOff x="2803632" y="206776"/>
            <a:chExt cx="173476" cy="756542"/>
          </a:xfrm>
        </xdr:grpSpPr>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2803632" y="790842"/>
              <a:ext cx="173476" cy="172476"/>
              <a:chOff x="2803632" y="790842"/>
              <a:chExt cx="173476" cy="172476"/>
            </a:xfrm>
          </xdr:grpSpPr>
          <xdr:sp macro="" textlink="">
            <xdr:nvSpPr>
              <xdr:cNvPr id="165" name="円/楕円 164">
                <a:extLst>
                  <a:ext uri="{FF2B5EF4-FFF2-40B4-BE49-F238E27FC236}">
                    <a16:creationId xmlns:a16="http://schemas.microsoft.com/office/drawing/2014/main" id="{00000000-0008-0000-0000-0000A5000000}"/>
                  </a:ext>
                </a:extLst>
              </xdr:cNvPr>
              <xdr:cNvSpPr/>
            </xdr:nvSpPr>
            <xdr:spPr>
              <a:xfrm>
                <a:off x="2803632" y="790842"/>
                <a:ext cx="173476" cy="17247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66" name="円/楕円 165">
                <a:extLst>
                  <a:ext uri="{FF2B5EF4-FFF2-40B4-BE49-F238E27FC236}">
                    <a16:creationId xmlns:a16="http://schemas.microsoft.com/office/drawing/2014/main" id="{00000000-0008-0000-0000-0000A6000000}"/>
                  </a:ext>
                </a:extLst>
              </xdr:cNvPr>
              <xdr:cNvSpPr/>
            </xdr:nvSpPr>
            <xdr:spPr>
              <a:xfrm>
                <a:off x="2807112" y="837508"/>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67" name="円/楕円 166">
                <a:extLst>
                  <a:ext uri="{FF2B5EF4-FFF2-40B4-BE49-F238E27FC236}">
                    <a16:creationId xmlns:a16="http://schemas.microsoft.com/office/drawing/2014/main" id="{00000000-0008-0000-0000-0000A7000000}"/>
                  </a:ext>
                </a:extLst>
              </xdr:cNvPr>
              <xdr:cNvSpPr/>
            </xdr:nvSpPr>
            <xdr:spPr>
              <a:xfrm>
                <a:off x="2893548" y="837774"/>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xnSp macro="">
          <xdr:nvCxnSpPr>
            <xdr:cNvPr id="163" name="直線矢印コネクタ 162">
              <a:extLst>
                <a:ext uri="{FF2B5EF4-FFF2-40B4-BE49-F238E27FC236}">
                  <a16:creationId xmlns:a16="http://schemas.microsoft.com/office/drawing/2014/main" id="{00000000-0008-0000-0000-0000A3000000}"/>
                </a:ext>
              </a:extLst>
            </xdr:cNvPr>
            <xdr:cNvCxnSpPr/>
          </xdr:nvCxnSpPr>
          <xdr:spPr>
            <a:xfrm>
              <a:off x="2861288" y="206776"/>
              <a:ext cx="3446" cy="517430"/>
            </a:xfrm>
            <a:prstGeom prst="straightConnector1">
              <a:avLst/>
            </a:prstGeom>
            <a:ln w="1270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64" name="直線矢印コネクタ 163">
              <a:extLst>
                <a:ext uri="{FF2B5EF4-FFF2-40B4-BE49-F238E27FC236}">
                  <a16:creationId xmlns:a16="http://schemas.microsoft.com/office/drawing/2014/main" id="{00000000-0008-0000-0000-0000A4000000}"/>
                </a:ext>
              </a:extLst>
            </xdr:cNvPr>
            <xdr:cNvCxnSpPr/>
          </xdr:nvCxnSpPr>
          <xdr:spPr>
            <a:xfrm flipV="1">
              <a:off x="2925262" y="206776"/>
              <a:ext cx="3446" cy="517430"/>
            </a:xfrm>
            <a:prstGeom prst="straightConnector1">
              <a:avLst/>
            </a:prstGeom>
            <a:ln w="1270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grpSp>
      <xdr:cxnSp macro="">
        <xdr:nvCxnSpPr>
          <xdr:cNvPr id="161" name="直線矢印コネクタ 160">
            <a:extLst>
              <a:ext uri="{FF2B5EF4-FFF2-40B4-BE49-F238E27FC236}">
                <a16:creationId xmlns:a16="http://schemas.microsoft.com/office/drawing/2014/main" id="{00000000-0008-0000-0000-0000A1000000}"/>
              </a:ext>
            </a:extLst>
          </xdr:cNvPr>
          <xdr:cNvCxnSpPr/>
        </xdr:nvCxnSpPr>
        <xdr:spPr>
          <a:xfrm flipV="1">
            <a:off x="2893167" y="736337"/>
            <a:ext cx="0" cy="287245"/>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75339</xdr:colOff>
      <xdr:row>0</xdr:row>
      <xdr:rowOff>170401</xdr:rowOff>
    </xdr:from>
    <xdr:to>
      <xdr:col>19</xdr:col>
      <xdr:colOff>325977</xdr:colOff>
      <xdr:row>1</xdr:row>
      <xdr:rowOff>162077</xdr:rowOff>
    </xdr:to>
    <xdr:grpSp>
      <xdr:nvGrpSpPr>
        <xdr:cNvPr id="186" name="グループ化 185">
          <a:extLst>
            <a:ext uri="{FF2B5EF4-FFF2-40B4-BE49-F238E27FC236}">
              <a16:creationId xmlns:a16="http://schemas.microsoft.com/office/drawing/2014/main" id="{00000000-0008-0000-0000-0000BA000000}"/>
            </a:ext>
          </a:extLst>
        </xdr:cNvPr>
        <xdr:cNvGrpSpPr/>
      </xdr:nvGrpSpPr>
      <xdr:grpSpPr>
        <a:xfrm rot="5400000">
          <a:off x="11802460" y="124740"/>
          <a:ext cx="159316" cy="250638"/>
          <a:chOff x="4001739" y="2477222"/>
          <a:chExt cx="161765" cy="253434"/>
        </a:xfrm>
      </xdr:grpSpPr>
      <xdr:sp macro="" textlink="">
        <xdr:nvSpPr>
          <xdr:cNvPr id="187" name="ストライプ矢印 186">
            <a:extLst>
              <a:ext uri="{FF2B5EF4-FFF2-40B4-BE49-F238E27FC236}">
                <a16:creationId xmlns:a16="http://schemas.microsoft.com/office/drawing/2014/main" id="{00000000-0008-0000-0000-0000BB000000}"/>
              </a:ext>
            </a:extLst>
          </xdr:cNvPr>
          <xdr:cNvSpPr/>
        </xdr:nvSpPr>
        <xdr:spPr>
          <a:xfrm rot="5400000" flipH="1">
            <a:off x="3920022"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88" name="ストライプ矢印 187">
            <a:extLst>
              <a:ext uri="{FF2B5EF4-FFF2-40B4-BE49-F238E27FC236}">
                <a16:creationId xmlns:a16="http://schemas.microsoft.com/office/drawing/2014/main" id="{00000000-0008-0000-0000-0000BC000000}"/>
              </a:ext>
            </a:extLst>
          </xdr:cNvPr>
          <xdr:cNvSpPr/>
        </xdr:nvSpPr>
        <xdr:spPr>
          <a:xfrm rot="16200000" flipH="1" flipV="1">
            <a:off x="3991787"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19</xdr:col>
      <xdr:colOff>165492</xdr:colOff>
      <xdr:row>2</xdr:row>
      <xdr:rowOff>55405</xdr:rowOff>
    </xdr:from>
    <xdr:to>
      <xdr:col>19</xdr:col>
      <xdr:colOff>326159</xdr:colOff>
      <xdr:row>3</xdr:row>
      <xdr:rowOff>137051</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rot="10800000">
          <a:off x="11846952" y="390685"/>
          <a:ext cx="160667" cy="249286"/>
          <a:chOff x="4001739" y="2477222"/>
          <a:chExt cx="161765" cy="253434"/>
        </a:xfrm>
      </xdr:grpSpPr>
      <xdr:sp macro="" textlink="">
        <xdr:nvSpPr>
          <xdr:cNvPr id="130" name="ストライプ矢印 129">
            <a:extLst>
              <a:ext uri="{FF2B5EF4-FFF2-40B4-BE49-F238E27FC236}">
                <a16:creationId xmlns:a16="http://schemas.microsoft.com/office/drawing/2014/main" id="{00000000-0008-0000-0000-000082000000}"/>
              </a:ext>
            </a:extLst>
          </xdr:cNvPr>
          <xdr:cNvSpPr/>
        </xdr:nvSpPr>
        <xdr:spPr>
          <a:xfrm rot="5400000" flipH="1">
            <a:off x="3920022"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33" name="ストライプ矢印 132">
            <a:extLst>
              <a:ext uri="{FF2B5EF4-FFF2-40B4-BE49-F238E27FC236}">
                <a16:creationId xmlns:a16="http://schemas.microsoft.com/office/drawing/2014/main" id="{00000000-0008-0000-0000-000085000000}"/>
              </a:ext>
            </a:extLst>
          </xdr:cNvPr>
          <xdr:cNvSpPr/>
        </xdr:nvSpPr>
        <xdr:spPr>
          <a:xfrm rot="16200000" flipH="1" flipV="1">
            <a:off x="3991787"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19</xdr:col>
      <xdr:colOff>157847</xdr:colOff>
      <xdr:row>18</xdr:row>
      <xdr:rowOff>107496</xdr:rowOff>
    </xdr:from>
    <xdr:to>
      <xdr:col>20</xdr:col>
      <xdr:colOff>405498</xdr:colOff>
      <xdr:row>22</xdr:row>
      <xdr:rowOff>140153</xdr:rowOff>
    </xdr:to>
    <xdr:sp macro="" textlink="">
      <xdr:nvSpPr>
        <xdr:cNvPr id="231" name="Rectangle 214" descr="右上がり対角線 (太)">
          <a:extLst>
            <a:ext uri="{FF2B5EF4-FFF2-40B4-BE49-F238E27FC236}">
              <a16:creationId xmlns:a16="http://schemas.microsoft.com/office/drawing/2014/main" id="{00000000-0008-0000-0000-0000E7000000}"/>
            </a:ext>
          </a:extLst>
        </xdr:cNvPr>
        <xdr:cNvSpPr>
          <a:spLocks noChangeArrowheads="1"/>
        </xdr:cNvSpPr>
      </xdr:nvSpPr>
      <xdr:spPr bwMode="auto">
        <a:xfrm>
          <a:off x="13216622" y="3193596"/>
          <a:ext cx="933451" cy="718457"/>
        </a:xfrm>
        <a:prstGeom prst="rect">
          <a:avLst/>
        </a:prstGeom>
        <a:pattFill prst="wdUpDiag">
          <a:fgClr>
            <a:srgbClr val="7030A0">
              <a:alpha val="21176"/>
            </a:srgbClr>
          </a:fgClr>
          <a:bgClr>
            <a:srgbClr val="FFFFFF">
              <a:alpha val="21176"/>
            </a:srgbClr>
          </a:bgClr>
        </a:pattFill>
        <a:ln w="0">
          <a:noFill/>
          <a:miter lim="800000"/>
          <a:headEnd/>
          <a:tailEnd/>
        </a:ln>
      </xdr:spPr>
    </xdr:sp>
    <xdr:clientData/>
  </xdr:twoCellAnchor>
  <xdr:twoCellAnchor>
    <xdr:from>
      <xdr:col>18</xdr:col>
      <xdr:colOff>167209</xdr:colOff>
      <xdr:row>3</xdr:row>
      <xdr:rowOff>149395</xdr:rowOff>
    </xdr:from>
    <xdr:to>
      <xdr:col>18</xdr:col>
      <xdr:colOff>260809</xdr:colOff>
      <xdr:row>4</xdr:row>
      <xdr:rowOff>71545</xdr:rowOff>
    </xdr:to>
    <xdr:sp macro="" textlink="">
      <xdr:nvSpPr>
        <xdr:cNvPr id="232" name="円/楕円 231">
          <a:extLst>
            <a:ext uri="{FF2B5EF4-FFF2-40B4-BE49-F238E27FC236}">
              <a16:creationId xmlns:a16="http://schemas.microsoft.com/office/drawing/2014/main" id="{00000000-0008-0000-0000-0000E8000000}"/>
            </a:ext>
          </a:extLst>
        </xdr:cNvPr>
        <xdr:cNvSpPr/>
      </xdr:nvSpPr>
      <xdr:spPr>
        <a:xfrm rot="18900000">
          <a:off x="12540184" y="663745"/>
          <a:ext cx="93600" cy="93600"/>
        </a:xfrm>
        <a:prstGeom prst="ellipse">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333005</xdr:colOff>
      <xdr:row>39</xdr:row>
      <xdr:rowOff>43054</xdr:rowOff>
    </xdr:from>
    <xdr:to>
      <xdr:col>17</xdr:col>
      <xdr:colOff>426605</xdr:colOff>
      <xdr:row>39</xdr:row>
      <xdr:rowOff>136654</xdr:rowOff>
    </xdr:to>
    <xdr:sp macro="" textlink="">
      <xdr:nvSpPr>
        <xdr:cNvPr id="240" name="円/楕円 239">
          <a:extLst>
            <a:ext uri="{FF2B5EF4-FFF2-40B4-BE49-F238E27FC236}">
              <a16:creationId xmlns:a16="http://schemas.microsoft.com/office/drawing/2014/main" id="{00000000-0008-0000-0000-0000F0000000}"/>
            </a:ext>
          </a:extLst>
        </xdr:cNvPr>
        <xdr:cNvSpPr/>
      </xdr:nvSpPr>
      <xdr:spPr>
        <a:xfrm rot="18900000">
          <a:off x="12020180" y="6729604"/>
          <a:ext cx="93600" cy="93600"/>
        </a:xfrm>
        <a:prstGeom prst="ellipse">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140790</xdr:colOff>
      <xdr:row>7</xdr:row>
      <xdr:rowOff>13433</xdr:rowOff>
    </xdr:from>
    <xdr:to>
      <xdr:col>19</xdr:col>
      <xdr:colOff>393886</xdr:colOff>
      <xdr:row>7</xdr:row>
      <xdr:rowOff>102822</xdr:rowOff>
    </xdr:to>
    <xdr:sp macro="" textlink="">
      <xdr:nvSpPr>
        <xdr:cNvPr id="243" name="ストライプ矢印 242">
          <a:extLst>
            <a:ext uri="{FF2B5EF4-FFF2-40B4-BE49-F238E27FC236}">
              <a16:creationId xmlns:a16="http://schemas.microsoft.com/office/drawing/2014/main" id="{00000000-0008-0000-0000-0000F3000000}"/>
            </a:ext>
          </a:extLst>
        </xdr:cNvPr>
        <xdr:cNvSpPr/>
      </xdr:nvSpPr>
      <xdr:spPr>
        <a:xfrm rot="10800000" flipH="1" flipV="1">
          <a:off x="13199565" y="1213583"/>
          <a:ext cx="253096" cy="89389"/>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184544</xdr:colOff>
      <xdr:row>4</xdr:row>
      <xdr:rowOff>112555</xdr:rowOff>
    </xdr:from>
    <xdr:to>
      <xdr:col>19</xdr:col>
      <xdr:colOff>273933</xdr:colOff>
      <xdr:row>6</xdr:row>
      <xdr:rowOff>22751</xdr:rowOff>
    </xdr:to>
    <xdr:sp macro="" textlink="">
      <xdr:nvSpPr>
        <xdr:cNvPr id="244" name="ストライプ矢印 243">
          <a:extLst>
            <a:ext uri="{FF2B5EF4-FFF2-40B4-BE49-F238E27FC236}">
              <a16:creationId xmlns:a16="http://schemas.microsoft.com/office/drawing/2014/main" id="{00000000-0008-0000-0000-0000F4000000}"/>
            </a:ext>
          </a:extLst>
        </xdr:cNvPr>
        <xdr:cNvSpPr/>
      </xdr:nvSpPr>
      <xdr:spPr>
        <a:xfrm rot="5400000" flipH="1" flipV="1">
          <a:off x="13161466" y="880208"/>
          <a:ext cx="253096" cy="89389"/>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622848</xdr:colOff>
      <xdr:row>4</xdr:row>
      <xdr:rowOff>133350</xdr:rowOff>
    </xdr:from>
    <xdr:to>
      <xdr:col>19</xdr:col>
      <xdr:colOff>3411</xdr:colOff>
      <xdr:row>5</xdr:row>
      <xdr:rowOff>26043</xdr:rowOff>
    </xdr:to>
    <xdr:sp macro="" textlink="">
      <xdr:nvSpPr>
        <xdr:cNvPr id="237" name="円/楕円 236">
          <a:extLst>
            <a:ext uri="{FF2B5EF4-FFF2-40B4-BE49-F238E27FC236}">
              <a16:creationId xmlns:a16="http://schemas.microsoft.com/office/drawing/2014/main" id="{00000000-0008-0000-0000-0000ED000000}"/>
            </a:ext>
          </a:extLst>
        </xdr:cNvPr>
        <xdr:cNvSpPr/>
      </xdr:nvSpPr>
      <xdr:spPr>
        <a:xfrm>
          <a:off x="12995823" y="819150"/>
          <a:ext cx="66363" cy="64143"/>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21</xdr:col>
      <xdr:colOff>386028</xdr:colOff>
      <xdr:row>1</xdr:row>
      <xdr:rowOff>152054</xdr:rowOff>
    </xdr:from>
    <xdr:to>
      <xdr:col>22</xdr:col>
      <xdr:colOff>26234</xdr:colOff>
      <xdr:row>3</xdr:row>
      <xdr:rowOff>133321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3286688" y="319694"/>
          <a:ext cx="249806" cy="316547"/>
          <a:chOff x="13521003" y="1418879"/>
          <a:chExt cx="326006" cy="324167"/>
        </a:xfrm>
      </xdr:grpSpPr>
      <xdr:sp macro="" textlink="">
        <xdr:nvSpPr>
          <xdr:cNvPr id="262" name="正方形/長方形 261">
            <a:extLst>
              <a:ext uri="{FF2B5EF4-FFF2-40B4-BE49-F238E27FC236}">
                <a16:creationId xmlns:a16="http://schemas.microsoft.com/office/drawing/2014/main" id="{00000000-0008-0000-0000-000006010000}"/>
              </a:ext>
            </a:extLst>
          </xdr:cNvPr>
          <xdr:cNvSpPr/>
        </xdr:nvSpPr>
        <xdr:spPr>
          <a:xfrm>
            <a:off x="13521003" y="1418879"/>
            <a:ext cx="326006" cy="324167"/>
          </a:xfrm>
          <a:prstGeom prst="rect">
            <a:avLst/>
          </a:prstGeom>
          <a:solidFill>
            <a:schemeClr val="accent4">
              <a:lumMod val="40000"/>
              <a:lumOff val="60000"/>
            </a:schemeClr>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pic>
        <xdr:nvPicPr>
          <xdr:cNvPr id="272" name="図 271">
            <a:extLst>
              <a:ext uri="{FF2B5EF4-FFF2-40B4-BE49-F238E27FC236}">
                <a16:creationId xmlns:a16="http://schemas.microsoft.com/office/drawing/2014/main" id="{00000000-0008-0000-0000-00001001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554520" y="1452621"/>
            <a:ext cx="262726" cy="257977"/>
          </a:xfrm>
          <a:prstGeom prst="rect">
            <a:avLst/>
          </a:prstGeom>
          <a:solidFill>
            <a:schemeClr val="accent4">
              <a:lumMod val="40000"/>
              <a:lumOff val="60000"/>
            </a:schemeClr>
          </a:solidFill>
          <a:ln>
            <a:noFill/>
          </a:ln>
        </xdr:spPr>
      </xdr:pic>
    </xdr:grpSp>
    <xdr:clientData/>
  </xdr:twoCellAnchor>
  <xdr:twoCellAnchor>
    <xdr:from>
      <xdr:col>16</xdr:col>
      <xdr:colOff>113589</xdr:colOff>
      <xdr:row>0</xdr:row>
      <xdr:rowOff>143646</xdr:rowOff>
    </xdr:from>
    <xdr:to>
      <xdr:col>18</xdr:col>
      <xdr:colOff>1989</xdr:colOff>
      <xdr:row>3</xdr:row>
      <xdr:rowOff>169296</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1114964" y="143646"/>
          <a:ext cx="1260000" cy="540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900"/>
            <a:t>階段下収納内設置</a:t>
          </a:r>
        </a:p>
      </xdr:txBody>
    </xdr:sp>
    <xdr:clientData/>
  </xdr:twoCellAnchor>
  <xdr:twoCellAnchor>
    <xdr:from>
      <xdr:col>17</xdr:col>
      <xdr:colOff>165716</xdr:colOff>
      <xdr:row>37</xdr:row>
      <xdr:rowOff>24582</xdr:rowOff>
    </xdr:from>
    <xdr:to>
      <xdr:col>17</xdr:col>
      <xdr:colOff>541020</xdr:colOff>
      <xdr:row>37</xdr:row>
      <xdr:rowOff>151857</xdr:rowOff>
    </xdr:to>
    <xdr:grpSp>
      <xdr:nvGrpSpPr>
        <xdr:cNvPr id="211" name="グループ化 210">
          <a:extLst>
            <a:ext uri="{FF2B5EF4-FFF2-40B4-BE49-F238E27FC236}">
              <a16:creationId xmlns:a16="http://schemas.microsoft.com/office/drawing/2014/main" id="{00000000-0008-0000-0000-0000D3000000}"/>
            </a:ext>
          </a:extLst>
        </xdr:cNvPr>
        <xdr:cNvGrpSpPr/>
      </xdr:nvGrpSpPr>
      <xdr:grpSpPr>
        <a:xfrm rot="5400000">
          <a:off x="10751990" y="6103248"/>
          <a:ext cx="127275" cy="375304"/>
          <a:chOff x="654286" y="2771886"/>
          <a:chExt cx="182489" cy="527894"/>
        </a:xfrm>
      </xdr:grpSpPr>
      <xdr:sp macro="" textlink="">
        <xdr:nvSpPr>
          <xdr:cNvPr id="227" name="正方形/長方形 226">
            <a:extLst>
              <a:ext uri="{FF2B5EF4-FFF2-40B4-BE49-F238E27FC236}">
                <a16:creationId xmlns:a16="http://schemas.microsoft.com/office/drawing/2014/main" id="{00000000-0008-0000-0000-0000E3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256" name="グループ化 255">
            <a:extLst>
              <a:ext uri="{FF2B5EF4-FFF2-40B4-BE49-F238E27FC236}">
                <a16:creationId xmlns:a16="http://schemas.microsoft.com/office/drawing/2014/main" id="{00000000-0008-0000-0000-000000010000}"/>
              </a:ext>
            </a:extLst>
          </xdr:cNvPr>
          <xdr:cNvGrpSpPr/>
        </xdr:nvGrpSpPr>
        <xdr:grpSpPr>
          <a:xfrm>
            <a:off x="656344" y="2771886"/>
            <a:ext cx="153331" cy="527894"/>
            <a:chOff x="1258958" y="2745441"/>
            <a:chExt cx="182256" cy="624328"/>
          </a:xfrm>
        </xdr:grpSpPr>
        <xdr:sp macro="" textlink="">
          <xdr:nvSpPr>
            <xdr:cNvPr id="260" name="フリーフォーム 259">
              <a:extLst>
                <a:ext uri="{FF2B5EF4-FFF2-40B4-BE49-F238E27FC236}">
                  <a16:creationId xmlns:a16="http://schemas.microsoft.com/office/drawing/2014/main" id="{00000000-0008-0000-0000-00000401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61" name="直線矢印コネクタ 260">
              <a:extLst>
                <a:ext uri="{FF2B5EF4-FFF2-40B4-BE49-F238E27FC236}">
                  <a16:creationId xmlns:a16="http://schemas.microsoft.com/office/drawing/2014/main" id="{00000000-0008-0000-0000-000005010000}"/>
                </a:ext>
              </a:extLst>
            </xdr:cNvPr>
            <xdr:cNvCxnSpPr/>
          </xdr:nvCxnSpPr>
          <xdr:spPr>
            <a:xfrm flipV="1">
              <a:off x="1360714" y="2745441"/>
              <a:ext cx="4002" cy="624328"/>
            </a:xfrm>
            <a:prstGeom prst="straightConnector1">
              <a:avLst/>
            </a:prstGeom>
            <a:ln w="12700">
              <a:solidFill>
                <a:schemeClr val="accent1"/>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18</xdr:col>
      <xdr:colOff>79991</xdr:colOff>
      <xdr:row>6</xdr:row>
      <xdr:rowOff>35719</xdr:rowOff>
    </xdr:from>
    <xdr:to>
      <xdr:col>18</xdr:col>
      <xdr:colOff>455295</xdr:colOff>
      <xdr:row>6</xdr:row>
      <xdr:rowOff>164931</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1151851" y="1041559"/>
          <a:ext cx="375304" cy="129212"/>
          <a:chOff x="2308842" y="4064795"/>
          <a:chExt cx="375304" cy="129212"/>
        </a:xfrm>
      </xdr:grpSpPr>
      <xdr:sp macro="" textlink="">
        <xdr:nvSpPr>
          <xdr:cNvPr id="373" name="正方形/長方形 372">
            <a:extLst>
              <a:ext uri="{FF2B5EF4-FFF2-40B4-BE49-F238E27FC236}">
                <a16:creationId xmlns:a16="http://schemas.microsoft.com/office/drawing/2014/main" id="{00000000-0008-0000-0000-000075010000}"/>
              </a:ext>
            </a:extLst>
          </xdr:cNvPr>
          <xdr:cNvSpPr/>
        </xdr:nvSpPr>
        <xdr:spPr>
          <a:xfrm rot="5400000">
            <a:off x="2456221" y="4093401"/>
            <a:ext cx="129212" cy="72000"/>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2308842" y="4070356"/>
            <a:ext cx="375304" cy="108567"/>
            <a:chOff x="2308842" y="4070356"/>
            <a:chExt cx="375304" cy="108567"/>
          </a:xfrm>
        </xdr:grpSpPr>
        <xdr:sp macro="" textlink="">
          <xdr:nvSpPr>
            <xdr:cNvPr id="375" name="フリーフォーム 374">
              <a:extLst>
                <a:ext uri="{FF2B5EF4-FFF2-40B4-BE49-F238E27FC236}">
                  <a16:creationId xmlns:a16="http://schemas.microsoft.com/office/drawing/2014/main" id="{00000000-0008-0000-0000-000077010000}"/>
                </a:ext>
              </a:extLst>
            </xdr:cNvPr>
            <xdr:cNvSpPr/>
          </xdr:nvSpPr>
          <xdr:spPr>
            <a:xfrm flipH="1">
              <a:off x="2332899" y="4070356"/>
              <a:ext cx="88742" cy="10856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76" name="直線矢印コネクタ 375">
              <a:extLst>
                <a:ext uri="{FF2B5EF4-FFF2-40B4-BE49-F238E27FC236}">
                  <a16:creationId xmlns:a16="http://schemas.microsoft.com/office/drawing/2014/main" id="{00000000-0008-0000-0000-000078010000}"/>
                </a:ext>
              </a:extLst>
            </xdr:cNvPr>
            <xdr:cNvCxnSpPr/>
          </xdr:nvCxnSpPr>
          <xdr:spPr>
            <a:xfrm rot="5400000" flipV="1">
              <a:off x="2496494" y="3941749"/>
              <a:ext cx="0" cy="375304"/>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17</xdr:col>
      <xdr:colOff>546245</xdr:colOff>
      <xdr:row>18</xdr:row>
      <xdr:rowOff>52404</xdr:rowOff>
    </xdr:from>
    <xdr:to>
      <xdr:col>18</xdr:col>
      <xdr:colOff>246262</xdr:colOff>
      <xdr:row>19</xdr:row>
      <xdr:rowOff>11642</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1008505" y="3069924"/>
          <a:ext cx="309617" cy="126878"/>
          <a:chOff x="6308870" y="2871804"/>
          <a:chExt cx="385817" cy="130688"/>
        </a:xfrm>
      </xdr:grpSpPr>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6469628" y="2872892"/>
            <a:ext cx="128605" cy="129600"/>
            <a:chOff x="6469628" y="2872892"/>
            <a:chExt cx="128605" cy="129600"/>
          </a:xfrm>
        </xdr:grpSpPr>
        <xdr:sp macro="" textlink="">
          <xdr:nvSpPr>
            <xdr:cNvPr id="351" name="円/楕円 350">
              <a:extLst>
                <a:ext uri="{FF2B5EF4-FFF2-40B4-BE49-F238E27FC236}">
                  <a16:creationId xmlns:a16="http://schemas.microsoft.com/office/drawing/2014/main" id="{00000000-0008-0000-0000-00005F010000}"/>
                </a:ext>
              </a:extLst>
            </xdr:cNvPr>
            <xdr:cNvSpPr/>
          </xdr:nvSpPr>
          <xdr:spPr>
            <a:xfrm rot="5400000">
              <a:off x="6469131" y="2873389"/>
              <a:ext cx="129600" cy="128605"/>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6505168" y="2880090"/>
              <a:ext cx="57526" cy="115202"/>
              <a:chOff x="6819051" y="2872891"/>
              <a:chExt cx="57526" cy="115202"/>
            </a:xfrm>
          </xdr:grpSpPr>
          <xdr:sp macro="" textlink="">
            <xdr:nvSpPr>
              <xdr:cNvPr id="216" name="円/楕円 215">
                <a:extLst>
                  <a:ext uri="{FF2B5EF4-FFF2-40B4-BE49-F238E27FC236}">
                    <a16:creationId xmlns:a16="http://schemas.microsoft.com/office/drawing/2014/main" id="{00000000-0008-0000-0000-0000D800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17" name="円/楕円 216">
                <a:extLst>
                  <a:ext uri="{FF2B5EF4-FFF2-40B4-BE49-F238E27FC236}">
                    <a16:creationId xmlns:a16="http://schemas.microsoft.com/office/drawing/2014/main" id="{00000000-0008-0000-0000-0000D900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6308870" y="2871804"/>
            <a:ext cx="385817" cy="119077"/>
            <a:chOff x="6308870" y="2871804"/>
            <a:chExt cx="385817" cy="119077"/>
          </a:xfrm>
        </xdr:grpSpPr>
        <xdr:sp macro="" textlink="">
          <xdr:nvSpPr>
            <xdr:cNvPr id="355" name="フリーフォーム 354">
              <a:extLst>
                <a:ext uri="{FF2B5EF4-FFF2-40B4-BE49-F238E27FC236}">
                  <a16:creationId xmlns:a16="http://schemas.microsoft.com/office/drawing/2014/main" id="{00000000-0008-0000-0000-000063010000}"/>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60" name="直線矢印コネクタ 359">
              <a:extLst>
                <a:ext uri="{FF2B5EF4-FFF2-40B4-BE49-F238E27FC236}">
                  <a16:creationId xmlns:a16="http://schemas.microsoft.com/office/drawing/2014/main" id="{00000000-0008-0000-0000-000068010000}"/>
                </a:ext>
              </a:extLst>
            </xdr:cNvPr>
            <xdr:cNvCxnSpPr/>
          </xdr:nvCxnSpPr>
          <xdr:spPr>
            <a:xfrm rot="5400000" flipV="1">
              <a:off x="6500471" y="2744783"/>
              <a:ext cx="2615" cy="385817"/>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18</xdr:col>
      <xdr:colOff>445210</xdr:colOff>
      <xdr:row>17</xdr:row>
      <xdr:rowOff>143914</xdr:rowOff>
    </xdr:from>
    <xdr:to>
      <xdr:col>18</xdr:col>
      <xdr:colOff>575898</xdr:colOff>
      <xdr:row>20</xdr:row>
      <xdr:rowOff>15381</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rot="16200000">
          <a:off x="11395220" y="3115644"/>
          <a:ext cx="374387" cy="130688"/>
          <a:chOff x="6308870" y="2871804"/>
          <a:chExt cx="385817" cy="130688"/>
        </a:xfrm>
      </xdr:grpSpPr>
      <xdr:grpSp>
        <xdr:nvGrpSpPr>
          <xdr:cNvPr id="300" name="グループ化 299">
            <a:extLst>
              <a:ext uri="{FF2B5EF4-FFF2-40B4-BE49-F238E27FC236}">
                <a16:creationId xmlns:a16="http://schemas.microsoft.com/office/drawing/2014/main" id="{00000000-0008-0000-0000-00002C010000}"/>
              </a:ext>
            </a:extLst>
          </xdr:cNvPr>
          <xdr:cNvGrpSpPr/>
        </xdr:nvGrpSpPr>
        <xdr:grpSpPr>
          <a:xfrm>
            <a:off x="6469628" y="2872892"/>
            <a:ext cx="128605" cy="129600"/>
            <a:chOff x="6469628" y="2872892"/>
            <a:chExt cx="128605" cy="129600"/>
          </a:xfrm>
        </xdr:grpSpPr>
        <xdr:sp macro="" textlink="">
          <xdr:nvSpPr>
            <xdr:cNvPr id="304" name="円/楕円 303">
              <a:extLst>
                <a:ext uri="{FF2B5EF4-FFF2-40B4-BE49-F238E27FC236}">
                  <a16:creationId xmlns:a16="http://schemas.microsoft.com/office/drawing/2014/main" id="{00000000-0008-0000-0000-000030010000}"/>
                </a:ext>
              </a:extLst>
            </xdr:cNvPr>
            <xdr:cNvSpPr/>
          </xdr:nvSpPr>
          <xdr:spPr>
            <a:xfrm rot="5400000">
              <a:off x="6469131" y="2873389"/>
              <a:ext cx="129600" cy="128605"/>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05" name="グループ化 304">
              <a:extLst>
                <a:ext uri="{FF2B5EF4-FFF2-40B4-BE49-F238E27FC236}">
                  <a16:creationId xmlns:a16="http://schemas.microsoft.com/office/drawing/2014/main" id="{00000000-0008-0000-0000-000031010000}"/>
                </a:ext>
              </a:extLst>
            </xdr:cNvPr>
            <xdr:cNvGrpSpPr/>
          </xdr:nvGrpSpPr>
          <xdr:grpSpPr>
            <a:xfrm>
              <a:off x="6505168" y="2880090"/>
              <a:ext cx="57526" cy="115202"/>
              <a:chOff x="6819051" y="2872891"/>
              <a:chExt cx="57526" cy="115202"/>
            </a:xfrm>
          </xdr:grpSpPr>
          <xdr:sp macro="" textlink="">
            <xdr:nvSpPr>
              <xdr:cNvPr id="306" name="円/楕円 305">
                <a:extLst>
                  <a:ext uri="{FF2B5EF4-FFF2-40B4-BE49-F238E27FC236}">
                    <a16:creationId xmlns:a16="http://schemas.microsoft.com/office/drawing/2014/main" id="{00000000-0008-0000-0000-00003201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07" name="円/楕円 306">
                <a:extLst>
                  <a:ext uri="{FF2B5EF4-FFF2-40B4-BE49-F238E27FC236}">
                    <a16:creationId xmlns:a16="http://schemas.microsoft.com/office/drawing/2014/main" id="{00000000-0008-0000-0000-00003301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301" name="グループ化 300">
            <a:extLst>
              <a:ext uri="{FF2B5EF4-FFF2-40B4-BE49-F238E27FC236}">
                <a16:creationId xmlns:a16="http://schemas.microsoft.com/office/drawing/2014/main" id="{00000000-0008-0000-0000-00002D010000}"/>
              </a:ext>
            </a:extLst>
          </xdr:cNvPr>
          <xdr:cNvGrpSpPr/>
        </xdr:nvGrpSpPr>
        <xdr:grpSpPr>
          <a:xfrm>
            <a:off x="6308870" y="2871804"/>
            <a:ext cx="385817" cy="119077"/>
            <a:chOff x="6308870" y="2871804"/>
            <a:chExt cx="385817" cy="119077"/>
          </a:xfrm>
        </xdr:grpSpPr>
        <xdr:sp macro="" textlink="">
          <xdr:nvSpPr>
            <xdr:cNvPr id="302" name="フリーフォーム 301">
              <a:extLst>
                <a:ext uri="{FF2B5EF4-FFF2-40B4-BE49-F238E27FC236}">
                  <a16:creationId xmlns:a16="http://schemas.microsoft.com/office/drawing/2014/main" id="{00000000-0008-0000-0000-00002E010000}"/>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03" name="直線矢印コネクタ 302">
              <a:extLst>
                <a:ext uri="{FF2B5EF4-FFF2-40B4-BE49-F238E27FC236}">
                  <a16:creationId xmlns:a16="http://schemas.microsoft.com/office/drawing/2014/main" id="{00000000-0008-0000-0000-00002F010000}"/>
                </a:ext>
              </a:extLst>
            </xdr:cNvPr>
            <xdr:cNvCxnSpPr/>
          </xdr:nvCxnSpPr>
          <xdr:spPr>
            <a:xfrm rot="5400000" flipV="1">
              <a:off x="6500471" y="2744783"/>
              <a:ext cx="2615" cy="385817"/>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18</xdr:col>
      <xdr:colOff>146149</xdr:colOff>
      <xdr:row>22</xdr:row>
      <xdr:rowOff>98203</xdr:rowOff>
    </xdr:from>
    <xdr:to>
      <xdr:col>18</xdr:col>
      <xdr:colOff>467056</xdr:colOff>
      <xdr:row>27</xdr:row>
      <xdr:rowOff>63680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218009" y="3786283"/>
          <a:ext cx="320907" cy="803677"/>
          <a:chOff x="3498949" y="5060728"/>
          <a:chExt cx="320907" cy="879877"/>
        </a:xfrm>
      </xdr:grpSpPr>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498949" y="5060728"/>
            <a:ext cx="320907" cy="210382"/>
            <a:chOff x="3498949" y="5060728"/>
            <a:chExt cx="320907" cy="196717"/>
          </a:xfrm>
        </xdr:grpSpPr>
        <xdr:grpSp>
          <xdr:nvGrpSpPr>
            <xdr:cNvPr id="241" name="グループ化 240">
              <a:extLst>
                <a:ext uri="{FF2B5EF4-FFF2-40B4-BE49-F238E27FC236}">
                  <a16:creationId xmlns:a16="http://schemas.microsoft.com/office/drawing/2014/main" id="{00000000-0008-0000-0000-0000F1000000}"/>
                </a:ext>
              </a:extLst>
            </xdr:cNvPr>
            <xdr:cNvGrpSpPr/>
          </xdr:nvGrpSpPr>
          <xdr:grpSpPr>
            <a:xfrm rot="4500000">
              <a:off x="3498975" y="5064034"/>
              <a:ext cx="193385" cy="193438"/>
              <a:chOff x="3360473" y="4587045"/>
              <a:chExt cx="192279" cy="196312"/>
            </a:xfrm>
          </xdr:grpSpPr>
          <xdr:sp macro="" textlink="">
            <xdr:nvSpPr>
              <xdr:cNvPr id="245" name="フリーフォーム 244">
                <a:extLst>
                  <a:ext uri="{FF2B5EF4-FFF2-40B4-BE49-F238E27FC236}">
                    <a16:creationId xmlns:a16="http://schemas.microsoft.com/office/drawing/2014/main" id="{00000000-0008-0000-0000-0000F500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46" name="直線矢印コネクタ 245">
                <a:extLst>
                  <a:ext uri="{FF2B5EF4-FFF2-40B4-BE49-F238E27FC236}">
                    <a16:creationId xmlns:a16="http://schemas.microsoft.com/office/drawing/2014/main" id="{00000000-0008-0000-0000-0000F600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242" name="直線矢印コネクタ 241">
              <a:extLst>
                <a:ext uri="{FF2B5EF4-FFF2-40B4-BE49-F238E27FC236}">
                  <a16:creationId xmlns:a16="http://schemas.microsoft.com/office/drawing/2014/main" id="{00000000-0008-0000-0000-0000F200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594602" y="5319961"/>
            <a:ext cx="129600" cy="620644"/>
            <a:chOff x="3594602" y="5319961"/>
            <a:chExt cx="129600" cy="620644"/>
          </a:xfrm>
        </xdr:grpSpPr>
        <xdr:cxnSp macro="">
          <xdr:nvCxnSpPr>
            <xdr:cNvPr id="338" name="直線矢印コネクタ 337">
              <a:extLst>
                <a:ext uri="{FF2B5EF4-FFF2-40B4-BE49-F238E27FC236}">
                  <a16:creationId xmlns:a16="http://schemas.microsoft.com/office/drawing/2014/main" id="{00000000-0008-0000-0000-000052010000}"/>
                </a:ext>
              </a:extLst>
            </xdr:cNvPr>
            <xdr:cNvCxnSpPr/>
          </xdr:nvCxnSpPr>
          <xdr:spPr>
            <a:xfrm rot="10800000" flipV="1">
              <a:off x="3659403" y="5547440"/>
              <a:ext cx="0" cy="393165"/>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3594602" y="5319961"/>
              <a:ext cx="129600" cy="218260"/>
              <a:chOff x="3830054" y="5407899"/>
              <a:chExt cx="129600" cy="204084"/>
            </a:xfrm>
          </xdr:grpSpPr>
          <xdr:grpSp>
            <xdr:nvGrpSpPr>
              <xdr:cNvPr id="309" name="グループ化 308">
                <a:extLst>
                  <a:ext uri="{FF2B5EF4-FFF2-40B4-BE49-F238E27FC236}">
                    <a16:creationId xmlns:a16="http://schemas.microsoft.com/office/drawing/2014/main" id="{00000000-0008-0000-0000-000035010000}"/>
                  </a:ext>
                </a:extLst>
              </xdr:cNvPr>
              <xdr:cNvGrpSpPr/>
            </xdr:nvGrpSpPr>
            <xdr:grpSpPr>
              <a:xfrm rot="16200000">
                <a:off x="3830551" y="5445141"/>
                <a:ext cx="128605" cy="129600"/>
                <a:chOff x="6469628" y="2872892"/>
                <a:chExt cx="128605" cy="129600"/>
              </a:xfrm>
            </xdr:grpSpPr>
            <xdr:sp macro="" textlink="">
              <xdr:nvSpPr>
                <xdr:cNvPr id="313" name="円/楕円 312">
                  <a:extLst>
                    <a:ext uri="{FF2B5EF4-FFF2-40B4-BE49-F238E27FC236}">
                      <a16:creationId xmlns:a16="http://schemas.microsoft.com/office/drawing/2014/main" id="{00000000-0008-0000-0000-00003901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14" name="グループ化 313">
                  <a:extLst>
                    <a:ext uri="{FF2B5EF4-FFF2-40B4-BE49-F238E27FC236}">
                      <a16:creationId xmlns:a16="http://schemas.microsoft.com/office/drawing/2014/main" id="{00000000-0008-0000-0000-00003A010000}"/>
                    </a:ext>
                  </a:extLst>
                </xdr:cNvPr>
                <xdr:cNvGrpSpPr/>
              </xdr:nvGrpSpPr>
              <xdr:grpSpPr>
                <a:xfrm>
                  <a:off x="6505168" y="2880090"/>
                  <a:ext cx="57526" cy="115202"/>
                  <a:chOff x="6819051" y="2872891"/>
                  <a:chExt cx="57526" cy="115202"/>
                </a:xfrm>
              </xdr:grpSpPr>
              <xdr:sp macro="" textlink="">
                <xdr:nvSpPr>
                  <xdr:cNvPr id="315" name="円/楕円 314">
                    <a:extLst>
                      <a:ext uri="{FF2B5EF4-FFF2-40B4-BE49-F238E27FC236}">
                        <a16:creationId xmlns:a16="http://schemas.microsoft.com/office/drawing/2014/main" id="{00000000-0008-0000-0000-00003B01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16" name="円/楕円 315">
                    <a:extLst>
                      <a:ext uri="{FF2B5EF4-FFF2-40B4-BE49-F238E27FC236}">
                        <a16:creationId xmlns:a16="http://schemas.microsoft.com/office/drawing/2014/main" id="{00000000-0008-0000-0000-00003C01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336" name="直線矢印コネクタ 335">
                <a:extLst>
                  <a:ext uri="{FF2B5EF4-FFF2-40B4-BE49-F238E27FC236}">
                    <a16:creationId xmlns:a16="http://schemas.microsoft.com/office/drawing/2014/main" id="{00000000-0008-0000-0000-00005001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17</xdr:col>
      <xdr:colOff>103287</xdr:colOff>
      <xdr:row>22</xdr:row>
      <xdr:rowOff>98203</xdr:rowOff>
    </xdr:from>
    <xdr:to>
      <xdr:col>17</xdr:col>
      <xdr:colOff>424194</xdr:colOff>
      <xdr:row>27</xdr:row>
      <xdr:rowOff>63680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0565547" y="3786283"/>
          <a:ext cx="320907" cy="803677"/>
          <a:chOff x="2770287" y="5060728"/>
          <a:chExt cx="320907" cy="879877"/>
        </a:xfrm>
      </xdr:grpSpPr>
      <xdr:grpSp>
        <xdr:nvGrpSpPr>
          <xdr:cNvPr id="318" name="グループ化 317">
            <a:extLst>
              <a:ext uri="{FF2B5EF4-FFF2-40B4-BE49-F238E27FC236}">
                <a16:creationId xmlns:a16="http://schemas.microsoft.com/office/drawing/2014/main" id="{00000000-0008-0000-0000-00003E010000}"/>
              </a:ext>
            </a:extLst>
          </xdr:cNvPr>
          <xdr:cNvGrpSpPr/>
        </xdr:nvGrpSpPr>
        <xdr:grpSpPr>
          <a:xfrm>
            <a:off x="2770287" y="5060728"/>
            <a:ext cx="320907" cy="210382"/>
            <a:chOff x="3498949" y="5060728"/>
            <a:chExt cx="320907" cy="196717"/>
          </a:xfrm>
        </xdr:grpSpPr>
        <xdr:grpSp>
          <xdr:nvGrpSpPr>
            <xdr:cNvPr id="388" name="グループ化 387">
              <a:extLst>
                <a:ext uri="{FF2B5EF4-FFF2-40B4-BE49-F238E27FC236}">
                  <a16:creationId xmlns:a16="http://schemas.microsoft.com/office/drawing/2014/main" id="{00000000-0008-0000-0000-000084010000}"/>
                </a:ext>
              </a:extLst>
            </xdr:cNvPr>
            <xdr:cNvGrpSpPr/>
          </xdr:nvGrpSpPr>
          <xdr:grpSpPr>
            <a:xfrm rot="4500000">
              <a:off x="3498975" y="5064034"/>
              <a:ext cx="193385" cy="193438"/>
              <a:chOff x="3360473" y="4587045"/>
              <a:chExt cx="192279" cy="196312"/>
            </a:xfrm>
          </xdr:grpSpPr>
          <xdr:sp macro="" textlink="">
            <xdr:nvSpPr>
              <xdr:cNvPr id="390" name="フリーフォーム 389">
                <a:extLst>
                  <a:ext uri="{FF2B5EF4-FFF2-40B4-BE49-F238E27FC236}">
                    <a16:creationId xmlns:a16="http://schemas.microsoft.com/office/drawing/2014/main" id="{00000000-0008-0000-0000-00008601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91" name="直線矢印コネクタ 390">
                <a:extLst>
                  <a:ext uri="{FF2B5EF4-FFF2-40B4-BE49-F238E27FC236}">
                    <a16:creationId xmlns:a16="http://schemas.microsoft.com/office/drawing/2014/main" id="{00000000-0008-0000-0000-00008701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389" name="直線矢印コネクタ 388">
              <a:extLst>
                <a:ext uri="{FF2B5EF4-FFF2-40B4-BE49-F238E27FC236}">
                  <a16:creationId xmlns:a16="http://schemas.microsoft.com/office/drawing/2014/main" id="{00000000-0008-0000-0000-00008501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865940" y="5319961"/>
            <a:ext cx="129600" cy="620644"/>
            <a:chOff x="2865940" y="5319961"/>
            <a:chExt cx="129600" cy="620644"/>
          </a:xfrm>
        </xdr:grpSpPr>
        <xdr:cxnSp macro="">
          <xdr:nvCxnSpPr>
            <xdr:cNvPr id="320" name="直線矢印コネクタ 319">
              <a:extLst>
                <a:ext uri="{FF2B5EF4-FFF2-40B4-BE49-F238E27FC236}">
                  <a16:creationId xmlns:a16="http://schemas.microsoft.com/office/drawing/2014/main" id="{00000000-0008-0000-0000-000040010000}"/>
                </a:ext>
              </a:extLst>
            </xdr:cNvPr>
            <xdr:cNvCxnSpPr/>
          </xdr:nvCxnSpPr>
          <xdr:spPr>
            <a:xfrm rot="10800000" flipV="1">
              <a:off x="2931959" y="5547440"/>
              <a:ext cx="0" cy="393165"/>
            </a:xfrm>
            <a:prstGeom prst="straightConnector1">
              <a:avLst/>
            </a:prstGeom>
            <a:ln w="12700">
              <a:solidFill>
                <a:srgbClr val="0070C0"/>
              </a:solidFill>
              <a:headEnd type="arrow" w="sm" len="sm"/>
              <a:tailEnd type="none" w="sm" len="sm"/>
            </a:ln>
          </xdr:spPr>
          <xdr:style>
            <a:lnRef idx="1">
              <a:schemeClr val="accent1"/>
            </a:lnRef>
            <a:fillRef idx="0">
              <a:schemeClr val="accent1"/>
            </a:fillRef>
            <a:effectRef idx="0">
              <a:schemeClr val="accent1"/>
            </a:effectRef>
            <a:fontRef idx="minor">
              <a:schemeClr val="tx1"/>
            </a:fontRef>
          </xdr:style>
        </xdr:cxnSp>
        <xdr:grpSp>
          <xdr:nvGrpSpPr>
            <xdr:cNvPr id="321" name="グループ化 320">
              <a:extLst>
                <a:ext uri="{FF2B5EF4-FFF2-40B4-BE49-F238E27FC236}">
                  <a16:creationId xmlns:a16="http://schemas.microsoft.com/office/drawing/2014/main" id="{00000000-0008-0000-0000-000041010000}"/>
                </a:ext>
              </a:extLst>
            </xdr:cNvPr>
            <xdr:cNvGrpSpPr/>
          </xdr:nvGrpSpPr>
          <xdr:grpSpPr>
            <a:xfrm>
              <a:off x="2865940" y="5319961"/>
              <a:ext cx="129600" cy="218260"/>
              <a:chOff x="3830054" y="5407899"/>
              <a:chExt cx="129600" cy="204084"/>
            </a:xfrm>
          </xdr:grpSpPr>
          <xdr:grpSp>
            <xdr:nvGrpSpPr>
              <xdr:cNvPr id="382" name="グループ化 381">
                <a:extLst>
                  <a:ext uri="{FF2B5EF4-FFF2-40B4-BE49-F238E27FC236}">
                    <a16:creationId xmlns:a16="http://schemas.microsoft.com/office/drawing/2014/main" id="{00000000-0008-0000-0000-00007E010000}"/>
                  </a:ext>
                </a:extLst>
              </xdr:cNvPr>
              <xdr:cNvGrpSpPr/>
            </xdr:nvGrpSpPr>
            <xdr:grpSpPr>
              <a:xfrm rot="16200000">
                <a:off x="3830551" y="5445141"/>
                <a:ext cx="128605" cy="129600"/>
                <a:chOff x="6469628" y="2872892"/>
                <a:chExt cx="128605" cy="129600"/>
              </a:xfrm>
            </xdr:grpSpPr>
            <xdr:sp macro="" textlink="">
              <xdr:nvSpPr>
                <xdr:cNvPr id="384" name="円/楕円 383">
                  <a:extLst>
                    <a:ext uri="{FF2B5EF4-FFF2-40B4-BE49-F238E27FC236}">
                      <a16:creationId xmlns:a16="http://schemas.microsoft.com/office/drawing/2014/main" id="{00000000-0008-0000-0000-00008001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85" name="グループ化 384">
                  <a:extLst>
                    <a:ext uri="{FF2B5EF4-FFF2-40B4-BE49-F238E27FC236}">
                      <a16:creationId xmlns:a16="http://schemas.microsoft.com/office/drawing/2014/main" id="{00000000-0008-0000-0000-000081010000}"/>
                    </a:ext>
                  </a:extLst>
                </xdr:cNvPr>
                <xdr:cNvGrpSpPr/>
              </xdr:nvGrpSpPr>
              <xdr:grpSpPr>
                <a:xfrm>
                  <a:off x="6505168" y="2880090"/>
                  <a:ext cx="57526" cy="115202"/>
                  <a:chOff x="6819051" y="2872891"/>
                  <a:chExt cx="57526" cy="115202"/>
                </a:xfrm>
              </xdr:grpSpPr>
              <xdr:sp macro="" textlink="">
                <xdr:nvSpPr>
                  <xdr:cNvPr id="386" name="円/楕円 385">
                    <a:extLst>
                      <a:ext uri="{FF2B5EF4-FFF2-40B4-BE49-F238E27FC236}">
                        <a16:creationId xmlns:a16="http://schemas.microsoft.com/office/drawing/2014/main" id="{00000000-0008-0000-0000-00008201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7" name="円/楕円 386">
                    <a:extLst>
                      <a:ext uri="{FF2B5EF4-FFF2-40B4-BE49-F238E27FC236}">
                        <a16:creationId xmlns:a16="http://schemas.microsoft.com/office/drawing/2014/main" id="{00000000-0008-0000-0000-00008301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383" name="直線矢印コネクタ 382">
                <a:extLst>
                  <a:ext uri="{FF2B5EF4-FFF2-40B4-BE49-F238E27FC236}">
                    <a16:creationId xmlns:a16="http://schemas.microsoft.com/office/drawing/2014/main" id="{00000000-0008-0000-0000-00007F01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18</xdr:col>
      <xdr:colOff>127617</xdr:colOff>
      <xdr:row>4</xdr:row>
      <xdr:rowOff>150020</xdr:rowOff>
    </xdr:from>
    <xdr:to>
      <xdr:col>18</xdr:col>
      <xdr:colOff>502921</xdr:colOff>
      <xdr:row>5</xdr:row>
      <xdr:rowOff>107782</xdr:rowOff>
    </xdr:to>
    <xdr:grpSp>
      <xdr:nvGrpSpPr>
        <xdr:cNvPr id="395" name="グループ化 394">
          <a:extLst>
            <a:ext uri="{FF2B5EF4-FFF2-40B4-BE49-F238E27FC236}">
              <a16:creationId xmlns:a16="http://schemas.microsoft.com/office/drawing/2014/main" id="{00000000-0008-0000-0000-00008B010000}"/>
            </a:ext>
          </a:extLst>
        </xdr:cNvPr>
        <xdr:cNvGrpSpPr/>
      </xdr:nvGrpSpPr>
      <xdr:grpSpPr>
        <a:xfrm rot="10800000">
          <a:off x="11199477" y="820580"/>
          <a:ext cx="375304" cy="125402"/>
          <a:chOff x="2308842" y="4064795"/>
          <a:chExt cx="375304" cy="129212"/>
        </a:xfrm>
      </xdr:grpSpPr>
      <xdr:sp macro="" textlink="">
        <xdr:nvSpPr>
          <xdr:cNvPr id="396" name="正方形/長方形 395">
            <a:extLst>
              <a:ext uri="{FF2B5EF4-FFF2-40B4-BE49-F238E27FC236}">
                <a16:creationId xmlns:a16="http://schemas.microsoft.com/office/drawing/2014/main" id="{00000000-0008-0000-0000-00008C010000}"/>
              </a:ext>
            </a:extLst>
          </xdr:cNvPr>
          <xdr:cNvSpPr/>
        </xdr:nvSpPr>
        <xdr:spPr>
          <a:xfrm rot="5400000">
            <a:off x="2456221" y="4093401"/>
            <a:ext cx="129212" cy="72000"/>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397" name="グループ化 396">
            <a:extLst>
              <a:ext uri="{FF2B5EF4-FFF2-40B4-BE49-F238E27FC236}">
                <a16:creationId xmlns:a16="http://schemas.microsoft.com/office/drawing/2014/main" id="{00000000-0008-0000-0000-00008D010000}"/>
              </a:ext>
            </a:extLst>
          </xdr:cNvPr>
          <xdr:cNvGrpSpPr/>
        </xdr:nvGrpSpPr>
        <xdr:grpSpPr>
          <a:xfrm>
            <a:off x="2308842" y="4070356"/>
            <a:ext cx="375304" cy="108567"/>
            <a:chOff x="2308842" y="4070356"/>
            <a:chExt cx="375304" cy="108567"/>
          </a:xfrm>
        </xdr:grpSpPr>
        <xdr:sp macro="" textlink="">
          <xdr:nvSpPr>
            <xdr:cNvPr id="398" name="フリーフォーム 397">
              <a:extLst>
                <a:ext uri="{FF2B5EF4-FFF2-40B4-BE49-F238E27FC236}">
                  <a16:creationId xmlns:a16="http://schemas.microsoft.com/office/drawing/2014/main" id="{00000000-0008-0000-0000-00008E010000}"/>
                </a:ext>
              </a:extLst>
            </xdr:cNvPr>
            <xdr:cNvSpPr/>
          </xdr:nvSpPr>
          <xdr:spPr>
            <a:xfrm flipH="1">
              <a:off x="2332899" y="4070356"/>
              <a:ext cx="88742" cy="10856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99" name="直線矢印コネクタ 398">
              <a:extLst>
                <a:ext uri="{FF2B5EF4-FFF2-40B4-BE49-F238E27FC236}">
                  <a16:creationId xmlns:a16="http://schemas.microsoft.com/office/drawing/2014/main" id="{00000000-0008-0000-0000-00008F010000}"/>
                </a:ext>
              </a:extLst>
            </xdr:cNvPr>
            <xdr:cNvCxnSpPr/>
          </xdr:nvCxnSpPr>
          <xdr:spPr>
            <a:xfrm rot="5400000" flipV="1">
              <a:off x="2496494" y="3941749"/>
              <a:ext cx="0" cy="375304"/>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9525</xdr:colOff>
      <xdr:row>7</xdr:row>
      <xdr:rowOff>161925</xdr:rowOff>
    </xdr:from>
    <xdr:to>
      <xdr:col>21</xdr:col>
      <xdr:colOff>145996</xdr:colOff>
      <xdr:row>16</xdr:row>
      <xdr:rowOff>164888</xdr:rowOff>
    </xdr:to>
    <xdr:sp macro="" textlink="">
      <xdr:nvSpPr>
        <xdr:cNvPr id="189" name="AutoShape 215" descr="右上がり対角線 (太)">
          <a:extLst>
            <a:ext uri="{FF2B5EF4-FFF2-40B4-BE49-F238E27FC236}">
              <a16:creationId xmlns:a16="http://schemas.microsoft.com/office/drawing/2014/main" id="{00000000-0008-0000-0000-0000BD000000}"/>
            </a:ext>
          </a:extLst>
        </xdr:cNvPr>
        <xdr:cNvSpPr>
          <a:spLocks noChangeArrowheads="1"/>
        </xdr:cNvSpPr>
      </xdr:nvSpPr>
      <xdr:spPr bwMode="auto">
        <a:xfrm>
          <a:off x="13068300" y="1362075"/>
          <a:ext cx="1508071" cy="1546013"/>
        </a:xfrm>
        <a:prstGeom prst="rtTriangle">
          <a:avLst/>
        </a:prstGeom>
        <a:pattFill prst="wdUpDiag">
          <a:fgClr>
            <a:srgbClr val="7030A0">
              <a:alpha val="21176"/>
            </a:srgbClr>
          </a:fgClr>
          <a:bgClr>
            <a:srgbClr val="FFFFFF">
              <a:alpha val="21176"/>
            </a:srgbClr>
          </a:bgClr>
        </a:pattFill>
        <a:ln w="0">
          <a:noFill/>
          <a:miter lim="800000"/>
          <a:headEnd/>
          <a:tailEnd/>
        </a:ln>
      </xdr:spPr>
    </xdr:sp>
    <xdr:clientData/>
  </xdr:twoCellAnchor>
  <xdr:twoCellAnchor>
    <xdr:from>
      <xdr:col>13</xdr:col>
      <xdr:colOff>204863</xdr:colOff>
      <xdr:row>35</xdr:row>
      <xdr:rowOff>38094</xdr:rowOff>
    </xdr:from>
    <xdr:to>
      <xdr:col>13</xdr:col>
      <xdr:colOff>517204</xdr:colOff>
      <xdr:row>35</xdr:row>
      <xdr:rowOff>143553</xdr:rowOff>
    </xdr:to>
    <xdr:grpSp>
      <xdr:nvGrpSpPr>
        <xdr:cNvPr id="221" name="グループ化 220">
          <a:extLst>
            <a:ext uri="{FF2B5EF4-FFF2-40B4-BE49-F238E27FC236}">
              <a16:creationId xmlns:a16="http://schemas.microsoft.com/office/drawing/2014/main" id="{00000000-0008-0000-0000-0000DD000000}"/>
            </a:ext>
          </a:extLst>
        </xdr:cNvPr>
        <xdr:cNvGrpSpPr>
          <a:grpSpLocks noChangeAspect="1"/>
        </xdr:cNvGrpSpPr>
      </xdr:nvGrpSpPr>
      <xdr:grpSpPr>
        <a:xfrm rot="5400000">
          <a:off x="8629344" y="5802053"/>
          <a:ext cx="105459" cy="312341"/>
          <a:chOff x="242424" y="2711789"/>
          <a:chExt cx="169792" cy="521909"/>
        </a:xfrm>
      </xdr:grpSpPr>
      <xdr:sp macro="" textlink="">
        <xdr:nvSpPr>
          <xdr:cNvPr id="222" name="円/楕円 221">
            <a:extLst>
              <a:ext uri="{FF2B5EF4-FFF2-40B4-BE49-F238E27FC236}">
                <a16:creationId xmlns:a16="http://schemas.microsoft.com/office/drawing/2014/main" id="{00000000-0008-0000-0000-0000DE00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23" name="グループ化 222">
            <a:extLst>
              <a:ext uri="{FF2B5EF4-FFF2-40B4-BE49-F238E27FC236}">
                <a16:creationId xmlns:a16="http://schemas.microsoft.com/office/drawing/2014/main" id="{00000000-0008-0000-0000-0000DF000000}"/>
              </a:ext>
            </a:extLst>
          </xdr:cNvPr>
          <xdr:cNvGrpSpPr/>
        </xdr:nvGrpSpPr>
        <xdr:grpSpPr>
          <a:xfrm>
            <a:off x="242424" y="2711789"/>
            <a:ext cx="152357" cy="521909"/>
            <a:chOff x="1258958" y="2745441"/>
            <a:chExt cx="182256" cy="624328"/>
          </a:xfrm>
        </xdr:grpSpPr>
        <xdr:sp macro="" textlink="">
          <xdr:nvSpPr>
            <xdr:cNvPr id="228" name="フリーフォーム 227">
              <a:extLst>
                <a:ext uri="{FF2B5EF4-FFF2-40B4-BE49-F238E27FC236}">
                  <a16:creationId xmlns:a16="http://schemas.microsoft.com/office/drawing/2014/main" id="{00000000-0008-0000-0000-0000E4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29" name="直線矢印コネクタ 228">
              <a:extLst>
                <a:ext uri="{FF2B5EF4-FFF2-40B4-BE49-F238E27FC236}">
                  <a16:creationId xmlns:a16="http://schemas.microsoft.com/office/drawing/2014/main" id="{00000000-0008-0000-0000-0000E5000000}"/>
                </a:ext>
              </a:extLst>
            </xdr:cNvPr>
            <xdr:cNvCxnSpPr/>
          </xdr:nvCxnSpPr>
          <xdr:spPr>
            <a:xfrm flipV="1">
              <a:off x="1360714" y="2745441"/>
              <a:ext cx="4002" cy="624328"/>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sp macro="" textlink="">
        <xdr:nvSpPr>
          <xdr:cNvPr id="224" name="円/楕円 223">
            <a:extLst>
              <a:ext uri="{FF2B5EF4-FFF2-40B4-BE49-F238E27FC236}">
                <a16:creationId xmlns:a16="http://schemas.microsoft.com/office/drawing/2014/main" id="{00000000-0008-0000-0000-0000E000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25" name="円/楕円 224">
            <a:extLst>
              <a:ext uri="{FF2B5EF4-FFF2-40B4-BE49-F238E27FC236}">
                <a16:creationId xmlns:a16="http://schemas.microsoft.com/office/drawing/2014/main" id="{00000000-0008-0000-0000-0000E100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17</xdr:col>
      <xdr:colOff>0</xdr:colOff>
      <xdr:row>17</xdr:row>
      <xdr:rowOff>0</xdr:rowOff>
    </xdr:from>
    <xdr:to>
      <xdr:col>17</xdr:col>
      <xdr:colOff>288000</xdr:colOff>
      <xdr:row>17</xdr:row>
      <xdr:rowOff>90000</xdr:rowOff>
    </xdr:to>
    <xdr:sp macro="" textlink="">
      <xdr:nvSpPr>
        <xdr:cNvPr id="248" name="左右矢印 247">
          <a:extLst>
            <a:ext uri="{FF2B5EF4-FFF2-40B4-BE49-F238E27FC236}">
              <a16:creationId xmlns:a16="http://schemas.microsoft.com/office/drawing/2014/main" id="{00000000-0008-0000-0000-0000F8000000}"/>
            </a:ext>
          </a:extLst>
        </xdr:cNvPr>
        <xdr:cNvSpPr/>
      </xdr:nvSpPr>
      <xdr:spPr>
        <a:xfrm>
          <a:off x="11687175" y="2914650"/>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200025</xdr:colOff>
      <xdr:row>29</xdr:row>
      <xdr:rowOff>38100</xdr:rowOff>
    </xdr:from>
    <xdr:to>
      <xdr:col>13</xdr:col>
      <xdr:colOff>545625</xdr:colOff>
      <xdr:row>29</xdr:row>
      <xdr:rowOff>146100</xdr:rowOff>
    </xdr:to>
    <xdr:sp macro="" textlink="">
      <xdr:nvSpPr>
        <xdr:cNvPr id="249" name="左右矢印 248">
          <a:extLst>
            <a:ext uri="{FF2B5EF4-FFF2-40B4-BE49-F238E27FC236}">
              <a16:creationId xmlns:a16="http://schemas.microsoft.com/office/drawing/2014/main" id="{00000000-0008-0000-0000-0000F9000000}"/>
            </a:ext>
          </a:extLst>
        </xdr:cNvPr>
        <xdr:cNvSpPr>
          <a:spLocks noChangeAspect="1"/>
        </xdr:cNvSpPr>
      </xdr:nvSpPr>
      <xdr:spPr>
        <a:xfrm>
          <a:off x="9486900" y="5010150"/>
          <a:ext cx="345600" cy="108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308550</xdr:colOff>
      <xdr:row>16</xdr:row>
      <xdr:rowOff>53400</xdr:rowOff>
    </xdr:from>
    <xdr:to>
      <xdr:col>17</xdr:col>
      <xdr:colOff>398550</xdr:colOff>
      <xdr:row>17</xdr:row>
      <xdr:rowOff>169950</xdr:rowOff>
    </xdr:to>
    <xdr:sp macro="" textlink="">
      <xdr:nvSpPr>
        <xdr:cNvPr id="257" name="左右矢印 256">
          <a:extLst>
            <a:ext uri="{FF2B5EF4-FFF2-40B4-BE49-F238E27FC236}">
              <a16:creationId xmlns:a16="http://schemas.microsoft.com/office/drawing/2014/main" id="{00000000-0008-0000-0000-000001010000}"/>
            </a:ext>
          </a:extLst>
        </xdr:cNvPr>
        <xdr:cNvSpPr/>
      </xdr:nvSpPr>
      <xdr:spPr>
        <a:xfrm rot="5400000">
          <a:off x="11896725" y="2895600"/>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266700</xdr:colOff>
      <xdr:row>3</xdr:row>
      <xdr:rowOff>169296</xdr:rowOff>
    </xdr:from>
    <xdr:to>
      <xdr:col>17</xdr:col>
      <xdr:colOff>57789</xdr:colOff>
      <xdr:row>9</xdr:row>
      <xdr:rowOff>66675</xdr:rowOff>
    </xdr:to>
    <xdr:cxnSp macro="">
      <xdr:nvCxnSpPr>
        <xdr:cNvPr id="273" name="直線矢印コネクタ 272">
          <a:extLst>
            <a:ext uri="{FF2B5EF4-FFF2-40B4-BE49-F238E27FC236}">
              <a16:creationId xmlns:a16="http://schemas.microsoft.com/office/drawing/2014/main" id="{00000000-0008-0000-0000-000011010000}"/>
            </a:ext>
          </a:extLst>
        </xdr:cNvPr>
        <xdr:cNvCxnSpPr>
          <a:stCxn id="280" idx="2"/>
        </xdr:cNvCxnSpPr>
      </xdr:nvCxnSpPr>
      <xdr:spPr>
        <a:xfrm flipH="1">
          <a:off x="11268075" y="683646"/>
          <a:ext cx="476889" cy="926079"/>
        </a:xfrm>
        <a:prstGeom prst="straightConnector1">
          <a:avLst/>
        </a:prstGeom>
        <a:ln w="9525">
          <a:solidFill>
            <a:schemeClr val="tx1"/>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504825</xdr:colOff>
      <xdr:row>18</xdr:row>
      <xdr:rowOff>104775</xdr:rowOff>
    </xdr:from>
    <xdr:to>
      <xdr:col>17</xdr:col>
      <xdr:colOff>107025</xdr:colOff>
      <xdr:row>19</xdr:row>
      <xdr:rowOff>23325</xdr:rowOff>
    </xdr:to>
    <xdr:sp macro="" textlink="">
      <xdr:nvSpPr>
        <xdr:cNvPr id="276" name="左右矢印 275">
          <a:extLst>
            <a:ext uri="{FF2B5EF4-FFF2-40B4-BE49-F238E27FC236}">
              <a16:creationId xmlns:a16="http://schemas.microsoft.com/office/drawing/2014/main" id="{00000000-0008-0000-0000-000014010000}"/>
            </a:ext>
          </a:extLst>
        </xdr:cNvPr>
        <xdr:cNvSpPr/>
      </xdr:nvSpPr>
      <xdr:spPr>
        <a:xfrm>
          <a:off x="11506200" y="3190875"/>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127575</xdr:colOff>
      <xdr:row>17</xdr:row>
      <xdr:rowOff>158175</xdr:rowOff>
    </xdr:from>
    <xdr:to>
      <xdr:col>17</xdr:col>
      <xdr:colOff>217575</xdr:colOff>
      <xdr:row>19</xdr:row>
      <xdr:rowOff>103275</xdr:rowOff>
    </xdr:to>
    <xdr:sp macro="" textlink="">
      <xdr:nvSpPr>
        <xdr:cNvPr id="281" name="左右矢印 280">
          <a:extLst>
            <a:ext uri="{FF2B5EF4-FFF2-40B4-BE49-F238E27FC236}">
              <a16:creationId xmlns:a16="http://schemas.microsoft.com/office/drawing/2014/main" id="{00000000-0008-0000-0000-000019010000}"/>
            </a:ext>
          </a:extLst>
        </xdr:cNvPr>
        <xdr:cNvSpPr/>
      </xdr:nvSpPr>
      <xdr:spPr>
        <a:xfrm rot="5400000">
          <a:off x="11715750" y="3171825"/>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9524</xdr:colOff>
      <xdr:row>27</xdr:row>
      <xdr:rowOff>66676</xdr:rowOff>
    </xdr:from>
    <xdr:to>
      <xdr:col>20</xdr:col>
      <xdr:colOff>238125</xdr:colOff>
      <xdr:row>32</xdr:row>
      <xdr:rowOff>161926</xdr:rowOff>
    </xdr:to>
    <xdr:sp macro="" textlink="">
      <xdr:nvSpPr>
        <xdr:cNvPr id="170" name="円形吹き出し 169">
          <a:extLst>
            <a:ext uri="{FF2B5EF4-FFF2-40B4-BE49-F238E27FC236}">
              <a16:creationId xmlns:a16="http://schemas.microsoft.com/office/drawing/2014/main" id="{00000000-0008-0000-0000-0000AA000000}"/>
            </a:ext>
          </a:extLst>
        </xdr:cNvPr>
        <xdr:cNvSpPr/>
      </xdr:nvSpPr>
      <xdr:spPr>
        <a:xfrm>
          <a:off x="11696699" y="4695826"/>
          <a:ext cx="2286001" cy="952500"/>
        </a:xfrm>
        <a:prstGeom prst="wedgeEllipseCallout">
          <a:avLst>
            <a:gd name="adj1" fmla="val -79584"/>
            <a:gd name="adj2" fmla="val 94500"/>
          </a:avLst>
        </a:prstGeom>
        <a:solidFill>
          <a:sysClr val="window" lastClr="FFFFFF"/>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800"/>
            <a:t>第三種及び第一種／第三種併用の換気計画の場合には、</a:t>
          </a:r>
          <a:endParaRPr kumimoji="1" lang="en-US" altLang="ja-JP" sz="800"/>
        </a:p>
        <a:p>
          <a:pPr algn="l"/>
          <a:r>
            <a:rPr kumimoji="1" lang="ja-JP" altLang="en-US" sz="800"/>
            <a:t>「第三種換気機」</a:t>
          </a:r>
          <a:endParaRPr kumimoji="1" lang="en-US" altLang="ja-JP" sz="800"/>
        </a:p>
        <a:p>
          <a:pPr algn="l"/>
          <a:r>
            <a:rPr kumimoji="1" lang="ja-JP" altLang="en-US" sz="800"/>
            <a:t>と変更してください。</a:t>
          </a:r>
        </a:p>
      </xdr:txBody>
    </xdr:sp>
    <xdr:clientData fPrintsWithSheet="0"/>
  </xdr:twoCellAnchor>
  <xdr:twoCellAnchor>
    <xdr:from>
      <xdr:col>17</xdr:col>
      <xdr:colOff>9525</xdr:colOff>
      <xdr:row>7</xdr:row>
      <xdr:rowOff>9525</xdr:rowOff>
    </xdr:from>
    <xdr:to>
      <xdr:col>18</xdr:col>
      <xdr:colOff>403725</xdr:colOff>
      <xdr:row>10</xdr:row>
      <xdr:rowOff>35175</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1696700" y="1209675"/>
          <a:ext cx="1080000" cy="540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900"/>
            <a:t>局所換気機</a:t>
          </a:r>
        </a:p>
      </xdr:txBody>
    </xdr:sp>
    <xdr:clientData/>
  </xdr:twoCellAnchor>
  <xdr:twoCellAnchor>
    <xdr:from>
      <xdr:col>16</xdr:col>
      <xdr:colOff>552450</xdr:colOff>
      <xdr:row>10</xdr:row>
      <xdr:rowOff>35175</xdr:rowOff>
    </xdr:from>
    <xdr:to>
      <xdr:col>17</xdr:col>
      <xdr:colOff>549525</xdr:colOff>
      <xdr:row>15</xdr:row>
      <xdr:rowOff>19050</xdr:rowOff>
    </xdr:to>
    <xdr:cxnSp macro="">
      <xdr:nvCxnSpPr>
        <xdr:cNvPr id="172" name="直線矢印コネクタ 171">
          <a:extLst>
            <a:ext uri="{FF2B5EF4-FFF2-40B4-BE49-F238E27FC236}">
              <a16:creationId xmlns:a16="http://schemas.microsoft.com/office/drawing/2014/main" id="{00000000-0008-0000-0000-0000AC000000}"/>
            </a:ext>
          </a:extLst>
        </xdr:cNvPr>
        <xdr:cNvCxnSpPr>
          <a:stCxn id="171" idx="2"/>
        </xdr:cNvCxnSpPr>
      </xdr:nvCxnSpPr>
      <xdr:spPr>
        <a:xfrm flipH="1">
          <a:off x="11553825" y="1749675"/>
          <a:ext cx="682875" cy="841125"/>
        </a:xfrm>
        <a:prstGeom prst="straightConnector1">
          <a:avLst/>
        </a:prstGeom>
        <a:ln w="9525">
          <a:solidFill>
            <a:schemeClr val="tx1"/>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19046</xdr:colOff>
      <xdr:row>30</xdr:row>
      <xdr:rowOff>136251</xdr:rowOff>
    </xdr:from>
    <xdr:to>
      <xdr:col>13</xdr:col>
      <xdr:colOff>646529</xdr:colOff>
      <xdr:row>32</xdr:row>
      <xdr:rowOff>38102</xdr:rowOff>
    </xdr:to>
    <xdr:grpSp>
      <xdr:nvGrpSpPr>
        <xdr:cNvPr id="267" name="グループ化 266">
          <a:extLst>
            <a:ext uri="{FF2B5EF4-FFF2-40B4-BE49-F238E27FC236}">
              <a16:creationId xmlns:a16="http://schemas.microsoft.com/office/drawing/2014/main" id="{FBB7A90A-8A05-42E7-B305-784C6DE11F9B}"/>
            </a:ext>
          </a:extLst>
        </xdr:cNvPr>
        <xdr:cNvGrpSpPr>
          <a:grpSpLocks noChangeAspect="1"/>
        </xdr:cNvGrpSpPr>
      </xdr:nvGrpSpPr>
      <xdr:grpSpPr>
        <a:xfrm rot="5400000">
          <a:off x="8531452" y="4974085"/>
          <a:ext cx="237131" cy="619863"/>
          <a:chOff x="3498949" y="5060728"/>
          <a:chExt cx="320907" cy="879877"/>
        </a:xfrm>
      </xdr:grpSpPr>
      <xdr:grpSp>
        <xdr:nvGrpSpPr>
          <xdr:cNvPr id="268" name="グループ化 267">
            <a:extLst>
              <a:ext uri="{FF2B5EF4-FFF2-40B4-BE49-F238E27FC236}">
                <a16:creationId xmlns:a16="http://schemas.microsoft.com/office/drawing/2014/main" id="{FE18ADC8-6675-411E-ACE8-066E6DEEC428}"/>
              </a:ext>
            </a:extLst>
          </xdr:cNvPr>
          <xdr:cNvGrpSpPr/>
        </xdr:nvGrpSpPr>
        <xdr:grpSpPr>
          <a:xfrm>
            <a:off x="3498949" y="5060728"/>
            <a:ext cx="320907" cy="210382"/>
            <a:chOff x="3498949" y="5060728"/>
            <a:chExt cx="320907" cy="196717"/>
          </a:xfrm>
        </xdr:grpSpPr>
        <xdr:grpSp>
          <xdr:nvGrpSpPr>
            <xdr:cNvPr id="283" name="グループ化 282">
              <a:extLst>
                <a:ext uri="{FF2B5EF4-FFF2-40B4-BE49-F238E27FC236}">
                  <a16:creationId xmlns:a16="http://schemas.microsoft.com/office/drawing/2014/main" id="{6B3CFB6A-E430-4400-A3DB-C403E3DE5D10}"/>
                </a:ext>
              </a:extLst>
            </xdr:cNvPr>
            <xdr:cNvGrpSpPr/>
          </xdr:nvGrpSpPr>
          <xdr:grpSpPr>
            <a:xfrm rot="4500000">
              <a:off x="3498975" y="5064034"/>
              <a:ext cx="193385" cy="193438"/>
              <a:chOff x="3360473" y="4587045"/>
              <a:chExt cx="192279" cy="196312"/>
            </a:xfrm>
          </xdr:grpSpPr>
          <xdr:sp macro="" textlink="">
            <xdr:nvSpPr>
              <xdr:cNvPr id="285" name="フリーフォーム 244">
                <a:extLst>
                  <a:ext uri="{FF2B5EF4-FFF2-40B4-BE49-F238E27FC236}">
                    <a16:creationId xmlns:a16="http://schemas.microsoft.com/office/drawing/2014/main" id="{5651675A-DA59-41C6-9FEF-49D6B1BCE9D3}"/>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86" name="直線矢印コネクタ 285">
                <a:extLst>
                  <a:ext uri="{FF2B5EF4-FFF2-40B4-BE49-F238E27FC236}">
                    <a16:creationId xmlns:a16="http://schemas.microsoft.com/office/drawing/2014/main" id="{B0EE77C3-AADA-476A-9FBC-FCA3A2AD8777}"/>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284" name="直線矢印コネクタ 283">
              <a:extLst>
                <a:ext uri="{FF2B5EF4-FFF2-40B4-BE49-F238E27FC236}">
                  <a16:creationId xmlns:a16="http://schemas.microsoft.com/office/drawing/2014/main" id="{2F7D7CE7-384B-41E5-9A80-45C271A3445A}"/>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269" name="グループ化 268">
            <a:extLst>
              <a:ext uri="{FF2B5EF4-FFF2-40B4-BE49-F238E27FC236}">
                <a16:creationId xmlns:a16="http://schemas.microsoft.com/office/drawing/2014/main" id="{E0E06800-D72E-4328-9550-7AE72FC36D0A}"/>
              </a:ext>
            </a:extLst>
          </xdr:cNvPr>
          <xdr:cNvGrpSpPr/>
        </xdr:nvGrpSpPr>
        <xdr:grpSpPr>
          <a:xfrm>
            <a:off x="3594602" y="5319961"/>
            <a:ext cx="129600" cy="620644"/>
            <a:chOff x="3594602" y="5319961"/>
            <a:chExt cx="129600" cy="620644"/>
          </a:xfrm>
        </xdr:grpSpPr>
        <xdr:cxnSp macro="">
          <xdr:nvCxnSpPr>
            <xdr:cNvPr id="270" name="直線矢印コネクタ 269">
              <a:extLst>
                <a:ext uri="{FF2B5EF4-FFF2-40B4-BE49-F238E27FC236}">
                  <a16:creationId xmlns:a16="http://schemas.microsoft.com/office/drawing/2014/main" id="{CD5B937B-DF7E-481C-8B1C-033E26F3D754}"/>
                </a:ext>
              </a:extLst>
            </xdr:cNvPr>
            <xdr:cNvCxnSpPr/>
          </xdr:nvCxnSpPr>
          <xdr:spPr>
            <a:xfrm rot="10800000" flipV="1">
              <a:off x="3659403" y="5547440"/>
              <a:ext cx="0" cy="393165"/>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271" name="グループ化 270">
              <a:extLst>
                <a:ext uri="{FF2B5EF4-FFF2-40B4-BE49-F238E27FC236}">
                  <a16:creationId xmlns:a16="http://schemas.microsoft.com/office/drawing/2014/main" id="{22DA89D6-2654-4C40-8F6A-E5D08E553F41}"/>
                </a:ext>
              </a:extLst>
            </xdr:cNvPr>
            <xdr:cNvGrpSpPr/>
          </xdr:nvGrpSpPr>
          <xdr:grpSpPr>
            <a:xfrm>
              <a:off x="3594602" y="5319961"/>
              <a:ext cx="129600" cy="218260"/>
              <a:chOff x="3830054" y="5407899"/>
              <a:chExt cx="129600" cy="204084"/>
            </a:xfrm>
          </xdr:grpSpPr>
          <xdr:grpSp>
            <xdr:nvGrpSpPr>
              <xdr:cNvPr id="274" name="グループ化 273">
                <a:extLst>
                  <a:ext uri="{FF2B5EF4-FFF2-40B4-BE49-F238E27FC236}">
                    <a16:creationId xmlns:a16="http://schemas.microsoft.com/office/drawing/2014/main" id="{7CA40A5B-6BED-4EDD-9DDB-7652DFB5C555}"/>
                  </a:ext>
                </a:extLst>
              </xdr:cNvPr>
              <xdr:cNvGrpSpPr/>
            </xdr:nvGrpSpPr>
            <xdr:grpSpPr>
              <a:xfrm rot="16200000">
                <a:off x="3830551" y="5445141"/>
                <a:ext cx="128605" cy="129600"/>
                <a:chOff x="6469628" y="2872892"/>
                <a:chExt cx="128605" cy="129600"/>
              </a:xfrm>
            </xdr:grpSpPr>
            <xdr:sp macro="" textlink="">
              <xdr:nvSpPr>
                <xdr:cNvPr id="277" name="円/楕円 312">
                  <a:extLst>
                    <a:ext uri="{FF2B5EF4-FFF2-40B4-BE49-F238E27FC236}">
                      <a16:creationId xmlns:a16="http://schemas.microsoft.com/office/drawing/2014/main" id="{A4F4439D-5899-4D24-8CAA-A047AA81F9C8}"/>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78" name="グループ化 277">
                  <a:extLst>
                    <a:ext uri="{FF2B5EF4-FFF2-40B4-BE49-F238E27FC236}">
                      <a16:creationId xmlns:a16="http://schemas.microsoft.com/office/drawing/2014/main" id="{9AB71AD4-DD30-4282-90A9-7B78BDC35B4A}"/>
                    </a:ext>
                  </a:extLst>
                </xdr:cNvPr>
                <xdr:cNvGrpSpPr/>
              </xdr:nvGrpSpPr>
              <xdr:grpSpPr>
                <a:xfrm>
                  <a:off x="6505168" y="2880090"/>
                  <a:ext cx="57526" cy="115202"/>
                  <a:chOff x="6819051" y="2872891"/>
                  <a:chExt cx="57526" cy="115202"/>
                </a:xfrm>
              </xdr:grpSpPr>
              <xdr:sp macro="" textlink="">
                <xdr:nvSpPr>
                  <xdr:cNvPr id="279" name="円/楕円 314">
                    <a:extLst>
                      <a:ext uri="{FF2B5EF4-FFF2-40B4-BE49-F238E27FC236}">
                        <a16:creationId xmlns:a16="http://schemas.microsoft.com/office/drawing/2014/main" id="{977076F2-20E4-4861-88B3-3E2BBC914EA4}"/>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82" name="円/楕円 315">
                    <a:extLst>
                      <a:ext uri="{FF2B5EF4-FFF2-40B4-BE49-F238E27FC236}">
                        <a16:creationId xmlns:a16="http://schemas.microsoft.com/office/drawing/2014/main" id="{B3D460F8-FB9B-4D49-8E52-67E2CA076172}"/>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275" name="直線矢印コネクタ 274">
                <a:extLst>
                  <a:ext uri="{FF2B5EF4-FFF2-40B4-BE49-F238E27FC236}">
                    <a16:creationId xmlns:a16="http://schemas.microsoft.com/office/drawing/2014/main" id="{E5DDBF63-6F81-41F2-87BC-6552439E7F1B}"/>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13</xdr:col>
      <xdr:colOff>19057</xdr:colOff>
      <xdr:row>32</xdr:row>
      <xdr:rowOff>136252</xdr:rowOff>
    </xdr:from>
    <xdr:to>
      <xdr:col>13</xdr:col>
      <xdr:colOff>646537</xdr:colOff>
      <xdr:row>34</xdr:row>
      <xdr:rowOff>38102</xdr:rowOff>
    </xdr:to>
    <xdr:grpSp>
      <xdr:nvGrpSpPr>
        <xdr:cNvPr id="287" name="グループ化 286">
          <a:extLst>
            <a:ext uri="{FF2B5EF4-FFF2-40B4-BE49-F238E27FC236}">
              <a16:creationId xmlns:a16="http://schemas.microsoft.com/office/drawing/2014/main" id="{3635BF6B-C45D-4005-B45D-038FAEFE4E95}"/>
            </a:ext>
          </a:extLst>
        </xdr:cNvPr>
        <xdr:cNvGrpSpPr>
          <a:grpSpLocks noChangeAspect="1"/>
        </xdr:cNvGrpSpPr>
      </xdr:nvGrpSpPr>
      <xdr:grpSpPr>
        <a:xfrm rot="5400000">
          <a:off x="8531462" y="5309367"/>
          <a:ext cx="237130" cy="619860"/>
          <a:chOff x="2770287" y="5060728"/>
          <a:chExt cx="320907" cy="879877"/>
        </a:xfrm>
      </xdr:grpSpPr>
      <xdr:grpSp>
        <xdr:nvGrpSpPr>
          <xdr:cNvPr id="288" name="グループ化 287">
            <a:extLst>
              <a:ext uri="{FF2B5EF4-FFF2-40B4-BE49-F238E27FC236}">
                <a16:creationId xmlns:a16="http://schemas.microsoft.com/office/drawing/2014/main" id="{194984C8-79CA-453B-9CA0-08C2F1DB292F}"/>
              </a:ext>
            </a:extLst>
          </xdr:cNvPr>
          <xdr:cNvGrpSpPr/>
        </xdr:nvGrpSpPr>
        <xdr:grpSpPr>
          <a:xfrm>
            <a:off x="2770287" y="5060728"/>
            <a:ext cx="320907" cy="210382"/>
            <a:chOff x="3498949" y="5060728"/>
            <a:chExt cx="320907" cy="196717"/>
          </a:xfrm>
        </xdr:grpSpPr>
        <xdr:grpSp>
          <xdr:nvGrpSpPr>
            <xdr:cNvPr id="298" name="グループ化 297">
              <a:extLst>
                <a:ext uri="{FF2B5EF4-FFF2-40B4-BE49-F238E27FC236}">
                  <a16:creationId xmlns:a16="http://schemas.microsoft.com/office/drawing/2014/main" id="{64E99DF3-96C4-4763-8BBD-122405F855DF}"/>
                </a:ext>
              </a:extLst>
            </xdr:cNvPr>
            <xdr:cNvGrpSpPr/>
          </xdr:nvGrpSpPr>
          <xdr:grpSpPr>
            <a:xfrm rot="4500000">
              <a:off x="3498975" y="5064034"/>
              <a:ext cx="193385" cy="193438"/>
              <a:chOff x="3360473" y="4587045"/>
              <a:chExt cx="192279" cy="196312"/>
            </a:xfrm>
          </xdr:grpSpPr>
          <xdr:sp macro="" textlink="">
            <xdr:nvSpPr>
              <xdr:cNvPr id="310" name="フリーフォーム 389">
                <a:extLst>
                  <a:ext uri="{FF2B5EF4-FFF2-40B4-BE49-F238E27FC236}">
                    <a16:creationId xmlns:a16="http://schemas.microsoft.com/office/drawing/2014/main" id="{DD6D3DBC-588A-48B3-9401-998F7C632C44}"/>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11" name="直線矢印コネクタ 310">
                <a:extLst>
                  <a:ext uri="{FF2B5EF4-FFF2-40B4-BE49-F238E27FC236}">
                    <a16:creationId xmlns:a16="http://schemas.microsoft.com/office/drawing/2014/main" id="{480137EF-0293-4D3D-84D9-EC8F854D9941}"/>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308" name="直線矢印コネクタ 307">
              <a:extLst>
                <a:ext uri="{FF2B5EF4-FFF2-40B4-BE49-F238E27FC236}">
                  <a16:creationId xmlns:a16="http://schemas.microsoft.com/office/drawing/2014/main" id="{295452A6-CB23-431D-84CD-379E8A06BFBD}"/>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289" name="グループ化 288">
            <a:extLst>
              <a:ext uri="{FF2B5EF4-FFF2-40B4-BE49-F238E27FC236}">
                <a16:creationId xmlns:a16="http://schemas.microsoft.com/office/drawing/2014/main" id="{04DEF274-943B-4E25-90CF-999DFCB52967}"/>
              </a:ext>
            </a:extLst>
          </xdr:cNvPr>
          <xdr:cNvGrpSpPr/>
        </xdr:nvGrpSpPr>
        <xdr:grpSpPr>
          <a:xfrm>
            <a:off x="2865940" y="5319961"/>
            <a:ext cx="129600" cy="620644"/>
            <a:chOff x="2865940" y="5319961"/>
            <a:chExt cx="129600" cy="620644"/>
          </a:xfrm>
        </xdr:grpSpPr>
        <xdr:cxnSp macro="">
          <xdr:nvCxnSpPr>
            <xdr:cNvPr id="290" name="直線矢印コネクタ 289">
              <a:extLst>
                <a:ext uri="{FF2B5EF4-FFF2-40B4-BE49-F238E27FC236}">
                  <a16:creationId xmlns:a16="http://schemas.microsoft.com/office/drawing/2014/main" id="{9582EFE1-0940-4CFE-9C98-CA6EE3F68F39}"/>
                </a:ext>
              </a:extLst>
            </xdr:cNvPr>
            <xdr:cNvCxnSpPr/>
          </xdr:nvCxnSpPr>
          <xdr:spPr>
            <a:xfrm rot="10800000" flipV="1">
              <a:off x="2931959" y="5547440"/>
              <a:ext cx="0" cy="393165"/>
            </a:xfrm>
            <a:prstGeom prst="straightConnector1">
              <a:avLst/>
            </a:prstGeom>
            <a:ln w="12700">
              <a:solidFill>
                <a:srgbClr val="0070C0"/>
              </a:solidFill>
              <a:headEnd type="arrow" w="sm" len="sm"/>
              <a:tailEnd type="none" w="sm" len="sm"/>
            </a:ln>
          </xdr:spPr>
          <xdr:style>
            <a:lnRef idx="1">
              <a:schemeClr val="accent1"/>
            </a:lnRef>
            <a:fillRef idx="0">
              <a:schemeClr val="accent1"/>
            </a:fillRef>
            <a:effectRef idx="0">
              <a:schemeClr val="accent1"/>
            </a:effectRef>
            <a:fontRef idx="minor">
              <a:schemeClr val="tx1"/>
            </a:fontRef>
          </xdr:style>
        </xdr:cxnSp>
        <xdr:grpSp>
          <xdr:nvGrpSpPr>
            <xdr:cNvPr id="291" name="グループ化 290">
              <a:extLst>
                <a:ext uri="{FF2B5EF4-FFF2-40B4-BE49-F238E27FC236}">
                  <a16:creationId xmlns:a16="http://schemas.microsoft.com/office/drawing/2014/main" id="{49D3CCE3-985A-4030-AB68-D2865201A1AB}"/>
                </a:ext>
              </a:extLst>
            </xdr:cNvPr>
            <xdr:cNvGrpSpPr/>
          </xdr:nvGrpSpPr>
          <xdr:grpSpPr>
            <a:xfrm>
              <a:off x="2865940" y="5319961"/>
              <a:ext cx="129600" cy="218260"/>
              <a:chOff x="3830054" y="5407899"/>
              <a:chExt cx="129600" cy="204084"/>
            </a:xfrm>
          </xdr:grpSpPr>
          <xdr:grpSp>
            <xdr:nvGrpSpPr>
              <xdr:cNvPr id="292" name="グループ化 291">
                <a:extLst>
                  <a:ext uri="{FF2B5EF4-FFF2-40B4-BE49-F238E27FC236}">
                    <a16:creationId xmlns:a16="http://schemas.microsoft.com/office/drawing/2014/main" id="{70A5012C-0FCA-447E-B984-A884422AF951}"/>
                  </a:ext>
                </a:extLst>
              </xdr:cNvPr>
              <xdr:cNvGrpSpPr/>
            </xdr:nvGrpSpPr>
            <xdr:grpSpPr>
              <a:xfrm rot="16200000">
                <a:off x="3830551" y="5445141"/>
                <a:ext cx="128605" cy="129600"/>
                <a:chOff x="6469628" y="2872892"/>
                <a:chExt cx="128605" cy="129600"/>
              </a:xfrm>
            </xdr:grpSpPr>
            <xdr:sp macro="" textlink="">
              <xdr:nvSpPr>
                <xdr:cNvPr id="294" name="円/楕円 383">
                  <a:extLst>
                    <a:ext uri="{FF2B5EF4-FFF2-40B4-BE49-F238E27FC236}">
                      <a16:creationId xmlns:a16="http://schemas.microsoft.com/office/drawing/2014/main" id="{B6E28639-4B25-4816-ABE8-A4C4D9F8E431}"/>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95" name="グループ化 294">
                  <a:extLst>
                    <a:ext uri="{FF2B5EF4-FFF2-40B4-BE49-F238E27FC236}">
                      <a16:creationId xmlns:a16="http://schemas.microsoft.com/office/drawing/2014/main" id="{1E61745C-B5D6-47F6-B2CD-BF7849F71651}"/>
                    </a:ext>
                  </a:extLst>
                </xdr:cNvPr>
                <xdr:cNvGrpSpPr/>
              </xdr:nvGrpSpPr>
              <xdr:grpSpPr>
                <a:xfrm>
                  <a:off x="6505168" y="2880090"/>
                  <a:ext cx="57526" cy="115202"/>
                  <a:chOff x="6819051" y="2872891"/>
                  <a:chExt cx="57526" cy="115202"/>
                </a:xfrm>
              </xdr:grpSpPr>
              <xdr:sp macro="" textlink="">
                <xdr:nvSpPr>
                  <xdr:cNvPr id="296" name="円/楕円 385">
                    <a:extLst>
                      <a:ext uri="{FF2B5EF4-FFF2-40B4-BE49-F238E27FC236}">
                        <a16:creationId xmlns:a16="http://schemas.microsoft.com/office/drawing/2014/main" id="{482C2CC8-9A18-4B0A-BDAF-5FFB8FC9E053}"/>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7" name="円/楕円 386">
                    <a:extLst>
                      <a:ext uri="{FF2B5EF4-FFF2-40B4-BE49-F238E27FC236}">
                        <a16:creationId xmlns:a16="http://schemas.microsoft.com/office/drawing/2014/main" id="{52DF5426-DCCD-4083-8F51-4459D60B101F}"/>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293" name="直線矢印コネクタ 292">
                <a:extLst>
                  <a:ext uri="{FF2B5EF4-FFF2-40B4-BE49-F238E27FC236}">
                    <a16:creationId xmlns:a16="http://schemas.microsoft.com/office/drawing/2014/main" id="{5C2323C4-0E51-4D57-97EA-A491EA618F2A}"/>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13</xdr:col>
      <xdr:colOff>200025</xdr:colOff>
      <xdr:row>37</xdr:row>
      <xdr:rowOff>47625</xdr:rowOff>
    </xdr:from>
    <xdr:to>
      <xdr:col>13</xdr:col>
      <xdr:colOff>512366</xdr:colOff>
      <xdr:row>37</xdr:row>
      <xdr:rowOff>153084</xdr:rowOff>
    </xdr:to>
    <xdr:grpSp>
      <xdr:nvGrpSpPr>
        <xdr:cNvPr id="181" name="グループ化 180">
          <a:extLst>
            <a:ext uri="{FF2B5EF4-FFF2-40B4-BE49-F238E27FC236}">
              <a16:creationId xmlns:a16="http://schemas.microsoft.com/office/drawing/2014/main" id="{C577D989-3403-4EFC-9465-CD399F8F11DE}"/>
            </a:ext>
          </a:extLst>
        </xdr:cNvPr>
        <xdr:cNvGrpSpPr>
          <a:grpSpLocks noChangeAspect="1"/>
        </xdr:cNvGrpSpPr>
      </xdr:nvGrpSpPr>
      <xdr:grpSpPr>
        <a:xfrm rot="5400000">
          <a:off x="8624506" y="6146864"/>
          <a:ext cx="105459" cy="312341"/>
          <a:chOff x="242424" y="2711789"/>
          <a:chExt cx="169792" cy="521909"/>
        </a:xfrm>
      </xdr:grpSpPr>
      <xdr:sp macro="" textlink="">
        <xdr:nvSpPr>
          <xdr:cNvPr id="182" name="円/楕円 221">
            <a:extLst>
              <a:ext uri="{FF2B5EF4-FFF2-40B4-BE49-F238E27FC236}">
                <a16:creationId xmlns:a16="http://schemas.microsoft.com/office/drawing/2014/main" id="{832AC123-541F-4145-AA74-C7E773BC092E}"/>
              </a:ext>
            </a:extLst>
          </xdr:cNvPr>
          <xdr:cNvSpPr/>
        </xdr:nvSpPr>
        <xdr:spPr>
          <a:xfrm>
            <a:off x="243816" y="2842266"/>
            <a:ext cx="168400" cy="17396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183" name="グループ化 182">
            <a:extLst>
              <a:ext uri="{FF2B5EF4-FFF2-40B4-BE49-F238E27FC236}">
                <a16:creationId xmlns:a16="http://schemas.microsoft.com/office/drawing/2014/main" id="{A4C47752-F22D-4BD8-AADB-83E4597C9B65}"/>
              </a:ext>
            </a:extLst>
          </xdr:cNvPr>
          <xdr:cNvGrpSpPr/>
        </xdr:nvGrpSpPr>
        <xdr:grpSpPr>
          <a:xfrm>
            <a:off x="242424" y="2711789"/>
            <a:ext cx="152357" cy="521909"/>
            <a:chOff x="1258958" y="2745441"/>
            <a:chExt cx="182256" cy="624328"/>
          </a:xfrm>
        </xdr:grpSpPr>
        <xdr:sp macro="" textlink="">
          <xdr:nvSpPr>
            <xdr:cNvPr id="190" name="フリーフォーム 227">
              <a:extLst>
                <a:ext uri="{FF2B5EF4-FFF2-40B4-BE49-F238E27FC236}">
                  <a16:creationId xmlns:a16="http://schemas.microsoft.com/office/drawing/2014/main" id="{286C06DE-ABD4-4B1F-8D14-FF7D7A7D65B9}"/>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91" name="直線矢印コネクタ 190">
              <a:extLst>
                <a:ext uri="{FF2B5EF4-FFF2-40B4-BE49-F238E27FC236}">
                  <a16:creationId xmlns:a16="http://schemas.microsoft.com/office/drawing/2014/main" id="{81E8E478-48D5-459F-A20B-B0B599237106}"/>
                </a:ext>
              </a:extLst>
            </xdr:cNvPr>
            <xdr:cNvCxnSpPr/>
          </xdr:nvCxnSpPr>
          <xdr:spPr>
            <a:xfrm flipV="1">
              <a:off x="1360714" y="2745441"/>
              <a:ext cx="4002" cy="624328"/>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sp macro="" textlink="">
        <xdr:nvSpPr>
          <xdr:cNvPr id="184" name="円/楕円 223">
            <a:extLst>
              <a:ext uri="{FF2B5EF4-FFF2-40B4-BE49-F238E27FC236}">
                <a16:creationId xmlns:a16="http://schemas.microsoft.com/office/drawing/2014/main" id="{9C49226F-F709-46BD-9539-6998B2CD7FCD}"/>
              </a:ext>
            </a:extLst>
          </xdr:cNvPr>
          <xdr:cNvSpPr/>
        </xdr:nvSpPr>
        <xdr:spPr>
          <a:xfrm>
            <a:off x="247194" y="2889104"/>
            <a:ext cx="78245" cy="77818"/>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85" name="円/楕円 224">
            <a:extLst>
              <a:ext uri="{FF2B5EF4-FFF2-40B4-BE49-F238E27FC236}">
                <a16:creationId xmlns:a16="http://schemas.microsoft.com/office/drawing/2014/main" id="{331DCFCC-6FBC-4FD6-BFC7-4F787AC93DD1}"/>
              </a:ext>
            </a:extLst>
          </xdr:cNvPr>
          <xdr:cNvSpPr/>
        </xdr:nvSpPr>
        <xdr:spPr>
          <a:xfrm>
            <a:off x="331101" y="2889371"/>
            <a:ext cx="78245" cy="77818"/>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xdr:col>
      <xdr:colOff>476251</xdr:colOff>
      <xdr:row>51</xdr:row>
      <xdr:rowOff>85725</xdr:rowOff>
    </xdr:from>
    <xdr:to>
      <xdr:col>11</xdr:col>
      <xdr:colOff>532501</xdr:colOff>
      <xdr:row>54</xdr:row>
      <xdr:rowOff>111375</xdr:rowOff>
    </xdr:to>
    <xdr:sp macro="" textlink="">
      <xdr:nvSpPr>
        <xdr:cNvPr id="2" name="テキスト ボックス 1">
          <a:extLst>
            <a:ext uri="{FF2B5EF4-FFF2-40B4-BE49-F238E27FC236}">
              <a16:creationId xmlns:a16="http://schemas.microsoft.com/office/drawing/2014/main" id="{A2FE6F7F-6206-40DB-EE74-7AF994B94D36}"/>
            </a:ext>
          </a:extLst>
        </xdr:cNvPr>
        <xdr:cNvSpPr txBox="1"/>
      </xdr:nvSpPr>
      <xdr:spPr>
        <a:xfrm>
          <a:off x="1190626" y="8829675"/>
          <a:ext cx="7200000" cy="540000"/>
        </a:xfrm>
        <a:prstGeom prst="rect">
          <a:avLst/>
        </a:prstGeom>
        <a:solidFill>
          <a:schemeClr val="lt1"/>
        </a:solidFill>
        <a:ln w="44450" cmpd="dbl">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第一種換気機の設置位置は建物設計者の指定により配置</a:t>
          </a:r>
        </a:p>
      </xdr:txBody>
    </xdr:sp>
    <xdr:clientData/>
  </xdr:twoCellAnchor>
  <xdr:twoCellAnchor>
    <xdr:from>
      <xdr:col>19</xdr:col>
      <xdr:colOff>165245</xdr:colOff>
      <xdr:row>25</xdr:row>
      <xdr:rowOff>4779</xdr:rowOff>
    </xdr:from>
    <xdr:to>
      <xdr:col>19</xdr:col>
      <xdr:colOff>551062</xdr:colOff>
      <xdr:row>25</xdr:row>
      <xdr:rowOff>135467</xdr:rowOff>
    </xdr:to>
    <xdr:grpSp>
      <xdr:nvGrpSpPr>
        <xdr:cNvPr id="3" name="グループ化 2">
          <a:extLst>
            <a:ext uri="{FF2B5EF4-FFF2-40B4-BE49-F238E27FC236}">
              <a16:creationId xmlns:a16="http://schemas.microsoft.com/office/drawing/2014/main" id="{92FB0BA0-622C-419B-5CAC-2A7E6A9C798F}"/>
            </a:ext>
          </a:extLst>
        </xdr:cNvPr>
        <xdr:cNvGrpSpPr/>
      </xdr:nvGrpSpPr>
      <xdr:grpSpPr>
        <a:xfrm>
          <a:off x="11846705" y="4195779"/>
          <a:ext cx="385817" cy="130688"/>
          <a:chOff x="6308870" y="2871804"/>
          <a:chExt cx="385817" cy="130688"/>
        </a:xfrm>
      </xdr:grpSpPr>
      <xdr:grpSp>
        <xdr:nvGrpSpPr>
          <xdr:cNvPr id="5" name="グループ化 4">
            <a:extLst>
              <a:ext uri="{FF2B5EF4-FFF2-40B4-BE49-F238E27FC236}">
                <a16:creationId xmlns:a16="http://schemas.microsoft.com/office/drawing/2014/main" id="{C2FCEC7B-F62B-1CDD-2DAF-FEAF126017D2}"/>
              </a:ext>
            </a:extLst>
          </xdr:cNvPr>
          <xdr:cNvGrpSpPr/>
        </xdr:nvGrpSpPr>
        <xdr:grpSpPr>
          <a:xfrm>
            <a:off x="6469628" y="2872892"/>
            <a:ext cx="128605" cy="129600"/>
            <a:chOff x="6469628" y="2872892"/>
            <a:chExt cx="128605" cy="129600"/>
          </a:xfrm>
        </xdr:grpSpPr>
        <xdr:sp macro="" textlink="">
          <xdr:nvSpPr>
            <xdr:cNvPr id="10" name="円/楕円 350">
              <a:extLst>
                <a:ext uri="{FF2B5EF4-FFF2-40B4-BE49-F238E27FC236}">
                  <a16:creationId xmlns:a16="http://schemas.microsoft.com/office/drawing/2014/main" id="{E76EE0A0-F659-D9AE-C6CE-46E5E46BF96E}"/>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15" name="グループ化 14">
              <a:extLst>
                <a:ext uri="{FF2B5EF4-FFF2-40B4-BE49-F238E27FC236}">
                  <a16:creationId xmlns:a16="http://schemas.microsoft.com/office/drawing/2014/main" id="{979558A2-0B6E-C4BD-6087-E4154A0F1893}"/>
                </a:ext>
              </a:extLst>
            </xdr:cNvPr>
            <xdr:cNvGrpSpPr/>
          </xdr:nvGrpSpPr>
          <xdr:grpSpPr>
            <a:xfrm>
              <a:off x="6505168" y="2880090"/>
              <a:ext cx="57526" cy="115202"/>
              <a:chOff x="6819051" y="2872891"/>
              <a:chExt cx="57526" cy="115202"/>
            </a:xfrm>
          </xdr:grpSpPr>
          <xdr:sp macro="" textlink="">
            <xdr:nvSpPr>
              <xdr:cNvPr id="16" name="円/楕円 215">
                <a:extLst>
                  <a:ext uri="{FF2B5EF4-FFF2-40B4-BE49-F238E27FC236}">
                    <a16:creationId xmlns:a16="http://schemas.microsoft.com/office/drawing/2014/main" id="{71EADBEC-EC01-785D-4295-5978131DCA52}"/>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7" name="円/楕円 216">
                <a:extLst>
                  <a:ext uri="{FF2B5EF4-FFF2-40B4-BE49-F238E27FC236}">
                    <a16:creationId xmlns:a16="http://schemas.microsoft.com/office/drawing/2014/main" id="{77C58277-9319-8D04-5540-7849579AD37C}"/>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7" name="グループ化 6">
            <a:extLst>
              <a:ext uri="{FF2B5EF4-FFF2-40B4-BE49-F238E27FC236}">
                <a16:creationId xmlns:a16="http://schemas.microsoft.com/office/drawing/2014/main" id="{4904345F-B238-5B42-DA70-95DFDDBCAAC5}"/>
              </a:ext>
            </a:extLst>
          </xdr:cNvPr>
          <xdr:cNvGrpSpPr/>
        </xdr:nvGrpSpPr>
        <xdr:grpSpPr>
          <a:xfrm>
            <a:off x="6308870" y="2871804"/>
            <a:ext cx="385817" cy="119077"/>
            <a:chOff x="6308870" y="2871804"/>
            <a:chExt cx="385817" cy="119077"/>
          </a:xfrm>
        </xdr:grpSpPr>
        <xdr:sp macro="" textlink="">
          <xdr:nvSpPr>
            <xdr:cNvPr id="8" name="フリーフォーム 354">
              <a:extLst>
                <a:ext uri="{FF2B5EF4-FFF2-40B4-BE49-F238E27FC236}">
                  <a16:creationId xmlns:a16="http://schemas.microsoft.com/office/drawing/2014/main" id="{B03A96CA-BF71-EA68-D2F1-6FD6D58218F4}"/>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9" name="直線矢印コネクタ 8">
              <a:extLst>
                <a:ext uri="{FF2B5EF4-FFF2-40B4-BE49-F238E27FC236}">
                  <a16:creationId xmlns:a16="http://schemas.microsoft.com/office/drawing/2014/main" id="{EE558DFB-E8EF-0CD4-AD3A-A3EC4EA52273}"/>
                </a:ext>
              </a:extLst>
            </xdr:cNvPr>
            <xdr:cNvCxnSpPr/>
          </xdr:nvCxnSpPr>
          <xdr:spPr>
            <a:xfrm rot="5400000" flipV="1">
              <a:off x="6500471" y="2744783"/>
              <a:ext cx="2615" cy="385817"/>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64210</xdr:colOff>
      <xdr:row>24</xdr:row>
      <xdr:rowOff>96289</xdr:rowOff>
    </xdr:from>
    <xdr:to>
      <xdr:col>20</xdr:col>
      <xdr:colOff>194898</xdr:colOff>
      <xdr:row>26</xdr:row>
      <xdr:rowOff>139206</xdr:rowOff>
    </xdr:to>
    <xdr:grpSp>
      <xdr:nvGrpSpPr>
        <xdr:cNvPr id="18" name="グループ化 17">
          <a:extLst>
            <a:ext uri="{FF2B5EF4-FFF2-40B4-BE49-F238E27FC236}">
              <a16:creationId xmlns:a16="http://schemas.microsoft.com/office/drawing/2014/main" id="{508F2F1C-D50B-BBE5-5157-AD155EB7BAF6}"/>
            </a:ext>
          </a:extLst>
        </xdr:cNvPr>
        <xdr:cNvGrpSpPr/>
      </xdr:nvGrpSpPr>
      <xdr:grpSpPr>
        <a:xfrm rot="16200000">
          <a:off x="12231515" y="4243404"/>
          <a:ext cx="378197" cy="130688"/>
          <a:chOff x="6308870" y="2871804"/>
          <a:chExt cx="385817" cy="130688"/>
        </a:xfrm>
      </xdr:grpSpPr>
      <xdr:grpSp>
        <xdr:nvGrpSpPr>
          <xdr:cNvPr id="19" name="グループ化 18">
            <a:extLst>
              <a:ext uri="{FF2B5EF4-FFF2-40B4-BE49-F238E27FC236}">
                <a16:creationId xmlns:a16="http://schemas.microsoft.com/office/drawing/2014/main" id="{3BEA34B6-D881-68AE-8026-4D88A0D510BD}"/>
              </a:ext>
            </a:extLst>
          </xdr:cNvPr>
          <xdr:cNvGrpSpPr/>
        </xdr:nvGrpSpPr>
        <xdr:grpSpPr>
          <a:xfrm>
            <a:off x="6469628" y="2872892"/>
            <a:ext cx="128605" cy="129600"/>
            <a:chOff x="6469628" y="2872892"/>
            <a:chExt cx="128605" cy="129600"/>
          </a:xfrm>
        </xdr:grpSpPr>
        <xdr:sp macro="" textlink="">
          <xdr:nvSpPr>
            <xdr:cNvPr id="23" name="円/楕円 303">
              <a:extLst>
                <a:ext uri="{FF2B5EF4-FFF2-40B4-BE49-F238E27FC236}">
                  <a16:creationId xmlns:a16="http://schemas.microsoft.com/office/drawing/2014/main" id="{0B1A858D-BD9F-2FFE-D488-161795BD5CAE}"/>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6" name="グループ化 25">
              <a:extLst>
                <a:ext uri="{FF2B5EF4-FFF2-40B4-BE49-F238E27FC236}">
                  <a16:creationId xmlns:a16="http://schemas.microsoft.com/office/drawing/2014/main" id="{E355DC08-7E1C-78AC-5B7B-AB59EC7FB369}"/>
                </a:ext>
              </a:extLst>
            </xdr:cNvPr>
            <xdr:cNvGrpSpPr/>
          </xdr:nvGrpSpPr>
          <xdr:grpSpPr>
            <a:xfrm>
              <a:off x="6505168" y="2880090"/>
              <a:ext cx="57526" cy="115202"/>
              <a:chOff x="6819051" y="2872891"/>
              <a:chExt cx="57526" cy="115202"/>
            </a:xfrm>
          </xdr:grpSpPr>
          <xdr:sp macro="" textlink="">
            <xdr:nvSpPr>
              <xdr:cNvPr id="27" name="円/楕円 305">
                <a:extLst>
                  <a:ext uri="{FF2B5EF4-FFF2-40B4-BE49-F238E27FC236}">
                    <a16:creationId xmlns:a16="http://schemas.microsoft.com/office/drawing/2014/main" id="{5223E558-6F03-329C-FD51-8562EA15B723}"/>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 name="円/楕円 306">
                <a:extLst>
                  <a:ext uri="{FF2B5EF4-FFF2-40B4-BE49-F238E27FC236}">
                    <a16:creationId xmlns:a16="http://schemas.microsoft.com/office/drawing/2014/main" id="{EBEB30BC-DEB3-1F99-4A39-FD316AD40C45}"/>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20" name="グループ化 19">
            <a:extLst>
              <a:ext uri="{FF2B5EF4-FFF2-40B4-BE49-F238E27FC236}">
                <a16:creationId xmlns:a16="http://schemas.microsoft.com/office/drawing/2014/main" id="{F344912F-25F3-80EF-F0FE-D78DA25F5355}"/>
              </a:ext>
            </a:extLst>
          </xdr:cNvPr>
          <xdr:cNvGrpSpPr/>
        </xdr:nvGrpSpPr>
        <xdr:grpSpPr>
          <a:xfrm>
            <a:off x="6308870" y="2871804"/>
            <a:ext cx="385817" cy="119077"/>
            <a:chOff x="6308870" y="2871804"/>
            <a:chExt cx="385817" cy="119077"/>
          </a:xfrm>
        </xdr:grpSpPr>
        <xdr:sp macro="" textlink="">
          <xdr:nvSpPr>
            <xdr:cNvPr id="21" name="フリーフォーム 301">
              <a:extLst>
                <a:ext uri="{FF2B5EF4-FFF2-40B4-BE49-F238E27FC236}">
                  <a16:creationId xmlns:a16="http://schemas.microsoft.com/office/drawing/2014/main" id="{41E423D3-D64E-7616-EC9A-6DF7EE12B771}"/>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2" name="直線矢印コネクタ 21">
              <a:extLst>
                <a:ext uri="{FF2B5EF4-FFF2-40B4-BE49-F238E27FC236}">
                  <a16:creationId xmlns:a16="http://schemas.microsoft.com/office/drawing/2014/main" id="{86D0C1ED-65B2-E7F5-86A6-4ACB3C47ADDF}"/>
                </a:ext>
              </a:extLst>
            </xdr:cNvPr>
            <xdr:cNvCxnSpPr/>
          </xdr:nvCxnSpPr>
          <xdr:spPr>
            <a:xfrm rot="5400000" flipV="1">
              <a:off x="6500471" y="2744783"/>
              <a:ext cx="2615" cy="385817"/>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581024</xdr:colOff>
      <xdr:row>11</xdr:row>
      <xdr:rowOff>38099</xdr:rowOff>
    </xdr:from>
    <xdr:to>
      <xdr:col>9</xdr:col>
      <xdr:colOff>57149</xdr:colOff>
      <xdr:row>34</xdr:row>
      <xdr:rowOff>140970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693" t="13454" r="18824"/>
        <a:stretch/>
      </xdr:blipFill>
      <xdr:spPr>
        <a:xfrm>
          <a:off x="2724149" y="1924049"/>
          <a:ext cx="3762375" cy="4046221"/>
        </a:xfrm>
        <a:prstGeom prst="rect">
          <a:avLst/>
        </a:prstGeom>
      </xdr:spPr>
    </xdr:pic>
    <xdr:clientData/>
  </xdr:twoCellAnchor>
  <xdr:twoCellAnchor>
    <xdr:from>
      <xdr:col>16</xdr:col>
      <xdr:colOff>302087</xdr:colOff>
      <xdr:row>39</xdr:row>
      <xdr:rowOff>158381</xdr:rowOff>
    </xdr:from>
    <xdr:to>
      <xdr:col>17</xdr:col>
      <xdr:colOff>414503</xdr:colOff>
      <xdr:row>42</xdr:row>
      <xdr:rowOff>166686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303462" y="6844931"/>
          <a:ext cx="798216" cy="522655"/>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0</xdr:colOff>
      <xdr:row>18</xdr:row>
      <xdr:rowOff>0</xdr:rowOff>
    </xdr:from>
    <xdr:to>
      <xdr:col>19</xdr:col>
      <xdr:colOff>136471</xdr:colOff>
      <xdr:row>27</xdr:row>
      <xdr:rowOff>2963</xdr:rowOff>
    </xdr:to>
    <xdr:sp macro="" textlink="">
      <xdr:nvSpPr>
        <xdr:cNvPr id="4" name="AutoShape 215" descr="右上がり対角線 (太)">
          <a:extLst>
            <a:ext uri="{FF2B5EF4-FFF2-40B4-BE49-F238E27FC236}">
              <a16:creationId xmlns:a16="http://schemas.microsoft.com/office/drawing/2014/main" id="{00000000-0008-0000-0100-000004000000}"/>
            </a:ext>
          </a:extLst>
        </xdr:cNvPr>
        <xdr:cNvSpPr>
          <a:spLocks noChangeArrowheads="1"/>
        </xdr:cNvSpPr>
      </xdr:nvSpPr>
      <xdr:spPr bwMode="auto">
        <a:xfrm>
          <a:off x="11687175" y="3086100"/>
          <a:ext cx="1508071" cy="1546013"/>
        </a:xfrm>
        <a:prstGeom prst="rtTriangle">
          <a:avLst/>
        </a:prstGeom>
        <a:pattFill prst="wdUpDiag">
          <a:fgClr>
            <a:srgbClr val="FF0000">
              <a:alpha val="21176"/>
            </a:srgbClr>
          </a:fgClr>
          <a:bgClr>
            <a:srgbClr val="FFFFFF">
              <a:alpha val="21176"/>
            </a:srgbClr>
          </a:bgClr>
        </a:pattFill>
        <a:ln w="0">
          <a:noFill/>
          <a:miter lim="800000"/>
          <a:headEnd/>
          <a:tailEnd/>
        </a:ln>
      </xdr:spPr>
    </xdr:sp>
    <xdr:clientData/>
  </xdr:twoCellAnchor>
  <xdr:twoCellAnchor>
    <xdr:from>
      <xdr:col>13</xdr:col>
      <xdr:colOff>339479</xdr:colOff>
      <xdr:row>40</xdr:row>
      <xdr:rowOff>57120</xdr:rowOff>
    </xdr:from>
    <xdr:to>
      <xdr:col>13</xdr:col>
      <xdr:colOff>405842</xdr:colOff>
      <xdr:row>40</xdr:row>
      <xdr:rowOff>121263</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626354" y="6915120"/>
          <a:ext cx="66363" cy="64143"/>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oneCellAnchor>
    <xdr:from>
      <xdr:col>11</xdr:col>
      <xdr:colOff>65082</xdr:colOff>
      <xdr:row>22</xdr:row>
      <xdr:rowOff>18673</xdr:rowOff>
    </xdr:from>
    <xdr:ext cx="762000" cy="3937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23207" y="3790573"/>
          <a:ext cx="762000" cy="393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900"/>
            <a:t>風量切替</a:t>
          </a:r>
          <a:endParaRPr kumimoji="1" lang="en-US" altLang="ja-JP" sz="900"/>
        </a:p>
        <a:p>
          <a:pPr algn="ctr"/>
          <a:r>
            <a:rPr kumimoji="1" lang="ja-JP" altLang="en-US" sz="900"/>
            <a:t>スイッチ</a:t>
          </a:r>
          <a:endParaRPr kumimoji="1" lang="en-US" altLang="ja-JP" sz="900"/>
        </a:p>
        <a:p>
          <a:pPr algn="ctr"/>
          <a:endParaRPr kumimoji="1" lang="en-US" altLang="ja-JP" sz="900"/>
        </a:p>
        <a:p>
          <a:pPr algn="ctr"/>
          <a:endParaRPr kumimoji="1" lang="ja-JP" altLang="en-US" sz="900"/>
        </a:p>
      </xdr:txBody>
    </xdr:sp>
    <xdr:clientData/>
  </xdr:oneCellAnchor>
  <xdr:oneCellAnchor>
    <xdr:from>
      <xdr:col>17</xdr:col>
      <xdr:colOff>224137</xdr:colOff>
      <xdr:row>11</xdr:row>
      <xdr:rowOff>166916</xdr:rowOff>
    </xdr:from>
    <xdr:ext cx="762000" cy="61215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911312" y="2052866"/>
          <a:ext cx="762000" cy="612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900"/>
            <a:t>P-13GLC4</a:t>
          </a:r>
        </a:p>
        <a:p>
          <a:pPr algn="ctr"/>
          <a:r>
            <a:rPr kumimoji="1" lang="ja-JP" altLang="en-US" sz="900"/>
            <a:t>排気グリル</a:t>
          </a:r>
          <a:endParaRPr kumimoji="1" lang="en-US" altLang="ja-JP" sz="900"/>
        </a:p>
        <a:p>
          <a:pPr algn="ctr"/>
          <a:r>
            <a:rPr kumimoji="1" lang="en-US" altLang="ja-JP" sz="900"/>
            <a:t>(</a:t>
          </a:r>
          <a:r>
            <a:rPr kumimoji="1" lang="ja-JP" altLang="en-US" sz="900"/>
            <a:t>床下設置）</a:t>
          </a:r>
          <a:endParaRPr kumimoji="1" lang="en-US" altLang="ja-JP" sz="900"/>
        </a:p>
        <a:p>
          <a:pPr algn="ctr"/>
          <a:endParaRPr kumimoji="1" lang="ja-JP" altLang="en-US" sz="900"/>
        </a:p>
      </xdr:txBody>
    </xdr:sp>
    <xdr:clientData/>
  </xdr:oneCellAnchor>
  <xdr:twoCellAnchor>
    <xdr:from>
      <xdr:col>13</xdr:col>
      <xdr:colOff>200757</xdr:colOff>
      <xdr:row>41</xdr:row>
      <xdr:rowOff>96309</xdr:rowOff>
    </xdr:from>
    <xdr:to>
      <xdr:col>13</xdr:col>
      <xdr:colOff>558852</xdr:colOff>
      <xdr:row>43</xdr:row>
      <xdr:rowOff>99333</xdr:rowOff>
    </xdr:to>
    <xdr:sp macro="" textlink="">
      <xdr:nvSpPr>
        <xdr:cNvPr id="8" name="Rectangle 214" descr="右上がり対角線 (太)">
          <a:extLst>
            <a:ext uri="{FF2B5EF4-FFF2-40B4-BE49-F238E27FC236}">
              <a16:creationId xmlns:a16="http://schemas.microsoft.com/office/drawing/2014/main" id="{00000000-0008-0000-0100-000008000000}"/>
            </a:ext>
          </a:extLst>
        </xdr:cNvPr>
        <xdr:cNvSpPr>
          <a:spLocks noChangeArrowheads="1"/>
        </xdr:cNvSpPr>
      </xdr:nvSpPr>
      <xdr:spPr bwMode="auto">
        <a:xfrm>
          <a:off x="9487632" y="7125759"/>
          <a:ext cx="358095" cy="345924"/>
        </a:xfrm>
        <a:prstGeom prst="rect">
          <a:avLst/>
        </a:prstGeom>
        <a:pattFill prst="wdUpDiag">
          <a:fgClr>
            <a:srgbClr val="FF0000">
              <a:alpha val="21176"/>
            </a:srgbClr>
          </a:fgClr>
          <a:bgClr>
            <a:srgbClr val="FFFFFF">
              <a:alpha val="21176"/>
            </a:srgbClr>
          </a:bgClr>
        </a:pattFill>
        <a:ln w="0">
          <a:noFill/>
          <a:miter lim="800000"/>
          <a:headEnd/>
          <a:tailEnd/>
        </a:ln>
      </xdr:spPr>
    </xdr:sp>
    <xdr:clientData/>
  </xdr:twoCellAnchor>
  <xdr:oneCellAnchor>
    <xdr:from>
      <xdr:col>1</xdr:col>
      <xdr:colOff>392206</xdr:colOff>
      <xdr:row>46</xdr:row>
      <xdr:rowOff>151688</xdr:rowOff>
    </xdr:from>
    <xdr:ext cx="225703" cy="727498"/>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rot="17327611">
          <a:off x="855684" y="8289285"/>
          <a:ext cx="727498"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FF0000"/>
              </a:solidFill>
              <a:effectLst/>
              <a:latin typeface="+mn-ea"/>
              <a:ea typeface="+mn-ea"/>
            </a:rPr>
            <a:t>排気</a:t>
          </a:r>
          <a:r>
            <a:rPr kumimoji="1" lang="en-US" altLang="ja-JP" sz="800">
              <a:ln w="3175">
                <a:noFill/>
              </a:ln>
              <a:solidFill>
                <a:srgbClr val="FF0000"/>
              </a:solidFill>
              <a:effectLst/>
              <a:latin typeface="+mn-ea"/>
              <a:ea typeface="+mn-ea"/>
            </a:rPr>
            <a:t>1</a:t>
          </a:r>
          <a:r>
            <a:rPr kumimoji="1" lang="ja-JP" altLang="en-US" sz="800">
              <a:ln w="3175">
                <a:noFill/>
              </a:ln>
              <a:solidFill>
                <a:srgbClr val="FF0000"/>
              </a:solidFill>
              <a:effectLst/>
              <a:latin typeface="+mn-ea"/>
              <a:ea typeface="+mn-ea"/>
            </a:rPr>
            <a:t>階へ</a:t>
          </a:r>
        </a:p>
      </xdr:txBody>
    </xdr:sp>
    <xdr:clientData/>
  </xdr:oneCellAnchor>
  <xdr:oneCellAnchor>
    <xdr:from>
      <xdr:col>1</xdr:col>
      <xdr:colOff>549366</xdr:colOff>
      <xdr:row>46</xdr:row>
      <xdr:rowOff>134470</xdr:rowOff>
    </xdr:from>
    <xdr:ext cx="225703" cy="742456"/>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rot="17327611">
          <a:off x="1005365" y="8279546"/>
          <a:ext cx="742456"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0070C0"/>
              </a:solidFill>
              <a:effectLst/>
              <a:latin typeface="+mn-ea"/>
              <a:ea typeface="+mn-ea"/>
            </a:rPr>
            <a:t>給気</a:t>
          </a:r>
          <a:r>
            <a:rPr kumimoji="1" lang="en-US" altLang="ja-JP" sz="800">
              <a:ln w="3175">
                <a:noFill/>
              </a:ln>
              <a:solidFill>
                <a:srgbClr val="0070C0"/>
              </a:solidFill>
              <a:effectLst/>
              <a:latin typeface="+mn-ea"/>
              <a:ea typeface="+mn-ea"/>
            </a:rPr>
            <a:t>1</a:t>
          </a:r>
          <a:r>
            <a:rPr kumimoji="1" lang="ja-JP" altLang="en-US" sz="800">
              <a:ln w="3175">
                <a:noFill/>
              </a:ln>
              <a:solidFill>
                <a:srgbClr val="0070C0"/>
              </a:solidFill>
              <a:effectLst/>
              <a:latin typeface="+mn-ea"/>
              <a:ea typeface="+mn-ea"/>
            </a:rPr>
            <a:t>階より</a:t>
          </a:r>
        </a:p>
      </xdr:txBody>
    </xdr:sp>
    <xdr:clientData/>
  </xdr:oneCellAnchor>
  <xdr:oneCellAnchor>
    <xdr:from>
      <xdr:col>1</xdr:col>
      <xdr:colOff>60273</xdr:colOff>
      <xdr:row>46</xdr:row>
      <xdr:rowOff>12043</xdr:rowOff>
    </xdr:from>
    <xdr:ext cx="225703" cy="77895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rot="17327611">
          <a:off x="498024" y="8175367"/>
          <a:ext cx="778951"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FF0000"/>
              </a:solidFill>
              <a:effectLst/>
              <a:latin typeface="+mn-ea"/>
              <a:ea typeface="+mn-ea"/>
            </a:rPr>
            <a:t>排気床下より</a:t>
          </a:r>
        </a:p>
      </xdr:txBody>
    </xdr:sp>
    <xdr:clientData/>
  </xdr:oneCellAnchor>
  <xdr:twoCellAnchor>
    <xdr:from>
      <xdr:col>16</xdr:col>
      <xdr:colOff>324183</xdr:colOff>
      <xdr:row>39</xdr:row>
      <xdr:rowOff>87726</xdr:rowOff>
    </xdr:from>
    <xdr:to>
      <xdr:col>16</xdr:col>
      <xdr:colOff>414183</xdr:colOff>
      <xdr:row>40</xdr:row>
      <xdr:rowOff>165784</xdr:rowOff>
    </xdr:to>
    <xdr:sp macro="" textlink="">
      <xdr:nvSpPr>
        <xdr:cNvPr id="12" name="ストライプ矢印 11">
          <a:extLst>
            <a:ext uri="{FF2B5EF4-FFF2-40B4-BE49-F238E27FC236}">
              <a16:creationId xmlns:a16="http://schemas.microsoft.com/office/drawing/2014/main" id="{00000000-0008-0000-0100-00000C000000}"/>
            </a:ext>
          </a:extLst>
        </xdr:cNvPr>
        <xdr:cNvSpPr/>
      </xdr:nvSpPr>
      <xdr:spPr>
        <a:xfrm rot="16200000">
          <a:off x="11245804" y="6854030"/>
          <a:ext cx="249508"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583518</xdr:colOff>
      <xdr:row>21</xdr:row>
      <xdr:rowOff>91172</xdr:rowOff>
    </xdr:from>
    <xdr:to>
      <xdr:col>7</xdr:col>
      <xdr:colOff>647883</xdr:colOff>
      <xdr:row>21</xdr:row>
      <xdr:rowOff>155972</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5584143" y="3691622"/>
          <a:ext cx="64365" cy="64800"/>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5</xdr:col>
      <xdr:colOff>514350</xdr:colOff>
      <xdr:row>31</xdr:row>
      <xdr:rowOff>19051</xdr:rowOff>
    </xdr:from>
    <xdr:to>
      <xdr:col>5</xdr:col>
      <xdr:colOff>704850</xdr:colOff>
      <xdr:row>38</xdr:row>
      <xdr:rowOff>102394</xdr:rowOff>
    </xdr:to>
    <xdr:cxnSp macro="">
      <xdr:nvCxnSpPr>
        <xdr:cNvPr id="14" name="直線矢印コネクタ 13">
          <a:extLst>
            <a:ext uri="{FF2B5EF4-FFF2-40B4-BE49-F238E27FC236}">
              <a16:creationId xmlns:a16="http://schemas.microsoft.com/office/drawing/2014/main" id="{00000000-0008-0000-0100-00000E000000}"/>
            </a:ext>
          </a:extLst>
        </xdr:cNvPr>
        <xdr:cNvCxnSpPr>
          <a:stCxn id="126" idx="0"/>
        </xdr:cNvCxnSpPr>
      </xdr:nvCxnSpPr>
      <xdr:spPr>
        <a:xfrm flipV="1">
          <a:off x="4086225" y="5334001"/>
          <a:ext cx="190500" cy="1283493"/>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621508</xdr:colOff>
      <xdr:row>15</xdr:row>
      <xdr:rowOff>167878</xdr:rowOff>
    </xdr:from>
    <xdr:to>
      <xdr:col>10</xdr:col>
      <xdr:colOff>704495</xdr:colOff>
      <xdr:row>18</xdr:row>
      <xdr:rowOff>7143</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12" idx="1"/>
        </xdr:cNvCxnSpPr>
      </xdr:nvCxnSpPr>
      <xdr:spPr>
        <a:xfrm flipH="1">
          <a:off x="6336508" y="2739628"/>
          <a:ext cx="1511737" cy="353615"/>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21</xdr:row>
      <xdr:rowOff>123825</xdr:rowOff>
    </xdr:from>
    <xdr:to>
      <xdr:col>11</xdr:col>
      <xdr:colOff>65082</xdr:colOff>
      <xdr:row>23</xdr:row>
      <xdr:rowOff>44073</xdr:rowOff>
    </xdr:to>
    <xdr:cxnSp macro="">
      <xdr:nvCxnSpPr>
        <xdr:cNvPr id="16" name="直線矢印コネクタ 15">
          <a:extLst>
            <a:ext uri="{FF2B5EF4-FFF2-40B4-BE49-F238E27FC236}">
              <a16:creationId xmlns:a16="http://schemas.microsoft.com/office/drawing/2014/main" id="{00000000-0008-0000-0100-000010000000}"/>
            </a:ext>
          </a:extLst>
        </xdr:cNvPr>
        <xdr:cNvCxnSpPr>
          <a:stCxn id="6" idx="1"/>
        </xdr:cNvCxnSpPr>
      </xdr:nvCxnSpPr>
      <xdr:spPr>
        <a:xfrm flipH="1" flipV="1">
          <a:off x="5667375" y="3724275"/>
          <a:ext cx="2255832" cy="263148"/>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31</xdr:row>
      <xdr:rowOff>47625</xdr:rowOff>
    </xdr:from>
    <xdr:to>
      <xdr:col>5</xdr:col>
      <xdr:colOff>514350</xdr:colOff>
      <xdr:row>38</xdr:row>
      <xdr:rowOff>102394</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126" idx="0"/>
        </xdr:cNvCxnSpPr>
      </xdr:nvCxnSpPr>
      <xdr:spPr>
        <a:xfrm flipH="1" flipV="1">
          <a:off x="3314700" y="5362575"/>
          <a:ext cx="771525" cy="1254919"/>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467645</xdr:colOff>
      <xdr:row>6</xdr:row>
      <xdr:rowOff>40481</xdr:rowOff>
    </xdr:from>
    <xdr:to>
      <xdr:col>5</xdr:col>
      <xdr:colOff>219075</xdr:colOff>
      <xdr:row>13</xdr:row>
      <xdr:rowOff>0</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116" idx="2"/>
        </xdr:cNvCxnSpPr>
      </xdr:nvCxnSpPr>
      <xdr:spPr>
        <a:xfrm>
          <a:off x="3325145" y="1069181"/>
          <a:ext cx="465805" cy="1159669"/>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514350</xdr:colOff>
      <xdr:row>31</xdr:row>
      <xdr:rowOff>66675</xdr:rowOff>
    </xdr:from>
    <xdr:to>
      <xdr:col>7</xdr:col>
      <xdr:colOff>219075</xdr:colOff>
      <xdr:row>38</xdr:row>
      <xdr:rowOff>102394</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26" idx="0"/>
        </xdr:cNvCxnSpPr>
      </xdr:nvCxnSpPr>
      <xdr:spPr>
        <a:xfrm flipV="1">
          <a:off x="4086225" y="5381625"/>
          <a:ext cx="1133475" cy="1235869"/>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84667</xdr:colOff>
      <xdr:row>28</xdr:row>
      <xdr:rowOff>63499</xdr:rowOff>
    </xdr:from>
    <xdr:to>
      <xdr:col>17</xdr:col>
      <xdr:colOff>202642</xdr:colOff>
      <xdr:row>30</xdr:row>
      <xdr:rowOff>66611</xdr:rowOff>
    </xdr:to>
    <xdr:sp macro="" textlink="">
      <xdr:nvSpPr>
        <xdr:cNvPr id="20" name="フリーフォーム 19">
          <a:extLst>
            <a:ext uri="{FF2B5EF4-FFF2-40B4-BE49-F238E27FC236}">
              <a16:creationId xmlns:a16="http://schemas.microsoft.com/office/drawing/2014/main" id="{00000000-0008-0000-0100-000014000000}"/>
            </a:ext>
          </a:extLst>
        </xdr:cNvPr>
        <xdr:cNvSpPr/>
      </xdr:nvSpPr>
      <xdr:spPr>
        <a:xfrm rot="900000">
          <a:off x="11771842" y="4864099"/>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148993</xdr:colOff>
      <xdr:row>28</xdr:row>
      <xdr:rowOff>69110</xdr:rowOff>
    </xdr:from>
    <xdr:to>
      <xdr:col>17</xdr:col>
      <xdr:colOff>266968</xdr:colOff>
      <xdr:row>30</xdr:row>
      <xdr:rowOff>72222</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rot="900000">
          <a:off x="11836168" y="4869710"/>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535782</xdr:colOff>
      <xdr:row>13</xdr:row>
      <xdr:rowOff>109537</xdr:rowOff>
    </xdr:from>
    <xdr:to>
      <xdr:col>8</xdr:col>
      <xdr:colOff>526258</xdr:colOff>
      <xdr:row>17</xdr:row>
      <xdr:rowOff>157162</xdr:rowOff>
    </xdr:to>
    <xdr:sp macro="" textlink="">
      <xdr:nvSpPr>
        <xdr:cNvPr id="22" name="Rectangle 214" descr="右上がり対角線 (太)">
          <a:extLst>
            <a:ext uri="{FF2B5EF4-FFF2-40B4-BE49-F238E27FC236}">
              <a16:creationId xmlns:a16="http://schemas.microsoft.com/office/drawing/2014/main" id="{00000000-0008-0000-0100-000016000000}"/>
            </a:ext>
          </a:extLst>
        </xdr:cNvPr>
        <xdr:cNvSpPr>
          <a:spLocks noChangeArrowheads="1"/>
        </xdr:cNvSpPr>
      </xdr:nvSpPr>
      <xdr:spPr bwMode="auto">
        <a:xfrm>
          <a:off x="5536407" y="2338387"/>
          <a:ext cx="704851" cy="733425"/>
        </a:xfrm>
        <a:prstGeom prst="rect">
          <a:avLst/>
        </a:prstGeom>
        <a:pattFill prst="wdUpDiag">
          <a:fgClr>
            <a:srgbClr val="FF0000">
              <a:alpha val="21176"/>
            </a:srgbClr>
          </a:fgClr>
          <a:bgClr>
            <a:srgbClr val="FFFFFF">
              <a:alpha val="21176"/>
            </a:srgbClr>
          </a:bgClr>
        </a:pattFill>
        <a:ln w="0">
          <a:noFill/>
          <a:miter lim="800000"/>
          <a:headEnd/>
          <a:tailEnd/>
        </a:ln>
      </xdr:spPr>
    </xdr:sp>
    <xdr:clientData/>
  </xdr:twoCellAnchor>
  <xdr:twoCellAnchor>
    <xdr:from>
      <xdr:col>17</xdr:col>
      <xdr:colOff>150461</xdr:colOff>
      <xdr:row>32</xdr:row>
      <xdr:rowOff>21090</xdr:rowOff>
    </xdr:from>
    <xdr:to>
      <xdr:col>17</xdr:col>
      <xdr:colOff>320253</xdr:colOff>
      <xdr:row>35</xdr:row>
      <xdr:rowOff>26727</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0612721" y="5385570"/>
          <a:ext cx="169792" cy="508557"/>
          <a:chOff x="242424" y="2711789"/>
          <a:chExt cx="169792" cy="521909"/>
        </a:xfrm>
      </xdr:grpSpPr>
      <xdr:sp macro="" textlink="">
        <xdr:nvSpPr>
          <xdr:cNvPr id="24" name="円/楕円 23">
            <a:extLst>
              <a:ext uri="{FF2B5EF4-FFF2-40B4-BE49-F238E27FC236}">
                <a16:creationId xmlns:a16="http://schemas.microsoft.com/office/drawing/2014/main" id="{00000000-0008-0000-0100-00001800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242424" y="2711789"/>
            <a:ext cx="152357" cy="521909"/>
            <a:chOff x="1258958" y="2745441"/>
            <a:chExt cx="182256" cy="624328"/>
          </a:xfrm>
        </xdr:grpSpPr>
        <xdr:sp macro="" textlink="">
          <xdr:nvSpPr>
            <xdr:cNvPr id="28" name="フリーフォーム 27">
              <a:extLst>
                <a:ext uri="{FF2B5EF4-FFF2-40B4-BE49-F238E27FC236}">
                  <a16:creationId xmlns:a16="http://schemas.microsoft.com/office/drawing/2014/main" id="{00000000-0008-0000-0100-00001C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flipV="1">
              <a:off x="1360714" y="2745441"/>
              <a:ext cx="4002" cy="62432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26" name="円/楕円 25">
            <a:extLst>
              <a:ext uri="{FF2B5EF4-FFF2-40B4-BE49-F238E27FC236}">
                <a16:creationId xmlns:a16="http://schemas.microsoft.com/office/drawing/2014/main" id="{00000000-0008-0000-0100-00001A00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7" name="円/楕円 26">
            <a:extLst>
              <a:ext uri="{FF2B5EF4-FFF2-40B4-BE49-F238E27FC236}">
                <a16:creationId xmlns:a16="http://schemas.microsoft.com/office/drawing/2014/main" id="{00000000-0008-0000-0100-00001B00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17</xdr:col>
      <xdr:colOff>519498</xdr:colOff>
      <xdr:row>33</xdr:row>
      <xdr:rowOff>42288</xdr:rowOff>
    </xdr:from>
    <xdr:to>
      <xdr:col>18</xdr:col>
      <xdr:colOff>16544</xdr:colOff>
      <xdr:row>36</xdr:row>
      <xdr:rowOff>46567</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0981758" y="5574408"/>
          <a:ext cx="106646" cy="507199"/>
          <a:chOff x="654286" y="2771886"/>
          <a:chExt cx="182489" cy="527894"/>
        </a:xfrm>
      </xdr:grpSpPr>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656344" y="2771886"/>
            <a:ext cx="153331" cy="527894"/>
            <a:chOff x="1258958" y="2745441"/>
            <a:chExt cx="182256" cy="624328"/>
          </a:xfrm>
        </xdr:grpSpPr>
        <xdr:sp macro="" textlink="">
          <xdr:nvSpPr>
            <xdr:cNvPr id="33" name="フリーフォーム 32">
              <a:extLst>
                <a:ext uri="{FF2B5EF4-FFF2-40B4-BE49-F238E27FC236}">
                  <a16:creationId xmlns:a16="http://schemas.microsoft.com/office/drawing/2014/main" id="{00000000-0008-0000-0100-000021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315456</xdr:colOff>
      <xdr:row>29</xdr:row>
      <xdr:rowOff>50807</xdr:rowOff>
    </xdr:from>
    <xdr:to>
      <xdr:col>4</xdr:col>
      <xdr:colOff>503063</xdr:colOff>
      <xdr:row>32</xdr:row>
      <xdr:rowOff>57942</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2875776" y="4912367"/>
          <a:ext cx="187607" cy="510055"/>
          <a:chOff x="654286" y="2771886"/>
          <a:chExt cx="182489" cy="527894"/>
        </a:xfrm>
      </xdr:grpSpPr>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656344" y="2771886"/>
            <a:ext cx="153331" cy="527894"/>
            <a:chOff x="1258958" y="2745441"/>
            <a:chExt cx="182256" cy="624328"/>
          </a:xfrm>
        </xdr:grpSpPr>
        <xdr:sp macro="" textlink="">
          <xdr:nvSpPr>
            <xdr:cNvPr id="38" name="フリーフォーム 37">
              <a:extLst>
                <a:ext uri="{FF2B5EF4-FFF2-40B4-BE49-F238E27FC236}">
                  <a16:creationId xmlns:a16="http://schemas.microsoft.com/office/drawing/2014/main" id="{00000000-0008-0000-0100-000026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204905</xdr:colOff>
      <xdr:row>29</xdr:row>
      <xdr:rowOff>50807</xdr:rowOff>
    </xdr:from>
    <xdr:to>
      <xdr:col>7</xdr:col>
      <xdr:colOff>387394</xdr:colOff>
      <xdr:row>32</xdr:row>
      <xdr:rowOff>57942</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4685465" y="4912367"/>
          <a:ext cx="182489" cy="510055"/>
          <a:chOff x="654286" y="2771886"/>
          <a:chExt cx="182489" cy="527894"/>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656344" y="2771886"/>
            <a:ext cx="153331" cy="527894"/>
            <a:chOff x="1258958" y="2745441"/>
            <a:chExt cx="182256" cy="624328"/>
          </a:xfrm>
        </xdr:grpSpPr>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400672</xdr:colOff>
      <xdr:row>20</xdr:row>
      <xdr:rowOff>129243</xdr:rowOff>
    </xdr:from>
    <xdr:to>
      <xdr:col>7</xdr:col>
      <xdr:colOff>652672</xdr:colOff>
      <xdr:row>21</xdr:row>
      <xdr:rowOff>47793</xdr:rowOff>
    </xdr:to>
    <xdr:sp macro="" textlink="">
      <xdr:nvSpPr>
        <xdr:cNvPr id="45" name="ストライプ矢印 44">
          <a:extLst>
            <a:ext uri="{FF2B5EF4-FFF2-40B4-BE49-F238E27FC236}">
              <a16:creationId xmlns:a16="http://schemas.microsoft.com/office/drawing/2014/main" id="{00000000-0008-0000-0100-00002D000000}"/>
            </a:ext>
          </a:extLst>
        </xdr:cNvPr>
        <xdr:cNvSpPr/>
      </xdr:nvSpPr>
      <xdr:spPr>
        <a:xfrm>
          <a:off x="5401297" y="3558243"/>
          <a:ext cx="252000"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410921</xdr:colOff>
      <xdr:row>23</xdr:row>
      <xdr:rowOff>108809</xdr:rowOff>
    </xdr:from>
    <xdr:to>
      <xdr:col>5</xdr:col>
      <xdr:colOff>662921</xdr:colOff>
      <xdr:row>24</xdr:row>
      <xdr:rowOff>27359</xdr:rowOff>
    </xdr:to>
    <xdr:sp macro="" textlink="">
      <xdr:nvSpPr>
        <xdr:cNvPr id="46" name="ストライプ矢印 45">
          <a:extLst>
            <a:ext uri="{FF2B5EF4-FFF2-40B4-BE49-F238E27FC236}">
              <a16:creationId xmlns:a16="http://schemas.microsoft.com/office/drawing/2014/main" id="{00000000-0008-0000-0100-00002E000000}"/>
            </a:ext>
          </a:extLst>
        </xdr:cNvPr>
        <xdr:cNvSpPr/>
      </xdr:nvSpPr>
      <xdr:spPr>
        <a:xfrm>
          <a:off x="3982796" y="4052159"/>
          <a:ext cx="252000"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227270</xdr:colOff>
      <xdr:row>18</xdr:row>
      <xdr:rowOff>20032</xdr:rowOff>
    </xdr:from>
    <xdr:to>
      <xdr:col>9</xdr:col>
      <xdr:colOff>32884</xdr:colOff>
      <xdr:row>19</xdr:row>
      <xdr:rowOff>23492</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rot="5400000">
          <a:off x="5485207" y="2900255"/>
          <a:ext cx="171100" cy="445694"/>
          <a:chOff x="242424" y="2711789"/>
          <a:chExt cx="169792" cy="521909"/>
        </a:xfrm>
      </xdr:grpSpPr>
      <xdr:sp macro="" textlink="">
        <xdr:nvSpPr>
          <xdr:cNvPr id="48" name="円/楕円 47">
            <a:extLst>
              <a:ext uri="{FF2B5EF4-FFF2-40B4-BE49-F238E27FC236}">
                <a16:creationId xmlns:a16="http://schemas.microsoft.com/office/drawing/2014/main" id="{00000000-0008-0000-0100-00003000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242424" y="2711789"/>
            <a:ext cx="152357" cy="521909"/>
            <a:chOff x="1258958" y="2745441"/>
            <a:chExt cx="182256" cy="624328"/>
          </a:xfrm>
        </xdr:grpSpPr>
        <xdr:sp macro="" textlink="">
          <xdr:nvSpPr>
            <xdr:cNvPr id="52" name="フリーフォーム 51">
              <a:extLst>
                <a:ext uri="{FF2B5EF4-FFF2-40B4-BE49-F238E27FC236}">
                  <a16:creationId xmlns:a16="http://schemas.microsoft.com/office/drawing/2014/main" id="{00000000-0008-0000-0100-000034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flipV="1">
              <a:off x="1360714" y="2745441"/>
              <a:ext cx="4002" cy="62432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50" name="円/楕円 49">
            <a:extLst>
              <a:ext uri="{FF2B5EF4-FFF2-40B4-BE49-F238E27FC236}">
                <a16:creationId xmlns:a16="http://schemas.microsoft.com/office/drawing/2014/main" id="{00000000-0008-0000-0100-00003200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1" name="円/楕円 50">
            <a:extLst>
              <a:ext uri="{FF2B5EF4-FFF2-40B4-BE49-F238E27FC236}">
                <a16:creationId xmlns:a16="http://schemas.microsoft.com/office/drawing/2014/main" id="{00000000-0008-0000-0100-00003300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5</xdr:col>
      <xdr:colOff>211869</xdr:colOff>
      <xdr:row>12</xdr:row>
      <xdr:rowOff>63562</xdr:rowOff>
    </xdr:from>
    <xdr:to>
      <xdr:col>5</xdr:col>
      <xdr:colOff>381661</xdr:colOff>
      <xdr:row>15</xdr:row>
      <xdr:rowOff>69201</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rot="10800000" flipV="1">
          <a:off x="3412269" y="2075242"/>
          <a:ext cx="169792" cy="508559"/>
          <a:chOff x="242424" y="2711789"/>
          <a:chExt cx="169792" cy="521909"/>
        </a:xfrm>
      </xdr:grpSpPr>
      <xdr:sp macro="" textlink="">
        <xdr:nvSpPr>
          <xdr:cNvPr id="55" name="円/楕円 54">
            <a:extLst>
              <a:ext uri="{FF2B5EF4-FFF2-40B4-BE49-F238E27FC236}">
                <a16:creationId xmlns:a16="http://schemas.microsoft.com/office/drawing/2014/main" id="{00000000-0008-0000-0100-00003700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242424" y="2711789"/>
            <a:ext cx="152357" cy="521909"/>
            <a:chOff x="1258958" y="2745441"/>
            <a:chExt cx="182256" cy="624328"/>
          </a:xfrm>
        </xdr:grpSpPr>
        <xdr:sp macro="" textlink="">
          <xdr:nvSpPr>
            <xdr:cNvPr id="59" name="フリーフォーム 58">
              <a:extLst>
                <a:ext uri="{FF2B5EF4-FFF2-40B4-BE49-F238E27FC236}">
                  <a16:creationId xmlns:a16="http://schemas.microsoft.com/office/drawing/2014/main" id="{00000000-0008-0000-0100-00003B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60" name="直線矢印コネクタ 59">
              <a:extLst>
                <a:ext uri="{FF2B5EF4-FFF2-40B4-BE49-F238E27FC236}">
                  <a16:creationId xmlns:a16="http://schemas.microsoft.com/office/drawing/2014/main" id="{00000000-0008-0000-0100-00003C000000}"/>
                </a:ext>
              </a:extLst>
            </xdr:cNvPr>
            <xdr:cNvCxnSpPr/>
          </xdr:nvCxnSpPr>
          <xdr:spPr>
            <a:xfrm flipV="1">
              <a:off x="1360714" y="2745441"/>
              <a:ext cx="4002" cy="62432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57" name="円/楕円 56">
            <a:extLst>
              <a:ext uri="{FF2B5EF4-FFF2-40B4-BE49-F238E27FC236}">
                <a16:creationId xmlns:a16="http://schemas.microsoft.com/office/drawing/2014/main" id="{00000000-0008-0000-0100-00003900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円/楕円 57">
            <a:extLst>
              <a:ext uri="{FF2B5EF4-FFF2-40B4-BE49-F238E27FC236}">
                <a16:creationId xmlns:a16="http://schemas.microsoft.com/office/drawing/2014/main" id="{00000000-0008-0000-0100-00003A00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13</xdr:col>
      <xdr:colOff>218389</xdr:colOff>
      <xdr:row>32</xdr:row>
      <xdr:rowOff>62947</xdr:rowOff>
    </xdr:from>
    <xdr:to>
      <xdr:col>13</xdr:col>
      <xdr:colOff>493148</xdr:colOff>
      <xdr:row>32</xdr:row>
      <xdr:rowOff>162325</xdr:rowOff>
    </xdr:to>
    <xdr:sp macro="" textlink="">
      <xdr:nvSpPr>
        <xdr:cNvPr id="61" name="ストライプ矢印 60">
          <a:extLst>
            <a:ext uri="{FF2B5EF4-FFF2-40B4-BE49-F238E27FC236}">
              <a16:creationId xmlns:a16="http://schemas.microsoft.com/office/drawing/2014/main" id="{00000000-0008-0000-0100-00003D000000}"/>
            </a:ext>
          </a:extLst>
        </xdr:cNvPr>
        <xdr:cNvSpPr/>
      </xdr:nvSpPr>
      <xdr:spPr>
        <a:xfrm rot="10800000" flipH="1">
          <a:off x="9505264" y="5549347"/>
          <a:ext cx="274759" cy="99378"/>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283768</xdr:colOff>
      <xdr:row>34</xdr:row>
      <xdr:rowOff>15322</xdr:rowOff>
    </xdr:from>
    <xdr:to>
      <xdr:col>13</xdr:col>
      <xdr:colOff>427768</xdr:colOff>
      <xdr:row>34</xdr:row>
      <xdr:rowOff>158320</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8604808" y="5715082"/>
          <a:ext cx="144000" cy="142998"/>
          <a:chOff x="9204984" y="2522220"/>
          <a:chExt cx="144000" cy="144000"/>
        </a:xfrm>
      </xdr:grpSpPr>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9214288" y="2564531"/>
            <a:ext cx="125392" cy="59378"/>
            <a:chOff x="9121188" y="2564531"/>
            <a:chExt cx="125392" cy="59378"/>
          </a:xfrm>
        </xdr:grpSpPr>
        <xdr:sp macro="" textlink="">
          <xdr:nvSpPr>
            <xdr:cNvPr id="65" name="円/楕円 64">
              <a:extLst>
                <a:ext uri="{FF2B5EF4-FFF2-40B4-BE49-F238E27FC236}">
                  <a16:creationId xmlns:a16="http://schemas.microsoft.com/office/drawing/2014/main" id="{00000000-0008-0000-0100-000041000000}"/>
                </a:ext>
              </a:extLst>
            </xdr:cNvPr>
            <xdr:cNvSpPr/>
          </xdr:nvSpPr>
          <xdr:spPr>
            <a:xfrm>
              <a:off x="9121188" y="2564531"/>
              <a:ext cx="60507" cy="5937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66" name="円/楕円 65">
              <a:extLst>
                <a:ext uri="{FF2B5EF4-FFF2-40B4-BE49-F238E27FC236}">
                  <a16:creationId xmlns:a16="http://schemas.microsoft.com/office/drawing/2014/main" id="{00000000-0008-0000-0100-000042000000}"/>
                </a:ext>
              </a:extLst>
            </xdr:cNvPr>
            <xdr:cNvSpPr/>
          </xdr:nvSpPr>
          <xdr:spPr>
            <a:xfrm>
              <a:off x="9186073" y="2564531"/>
              <a:ext cx="60507" cy="5937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9204984" y="2522220"/>
            <a:ext cx="144000" cy="144000"/>
          </a:xfrm>
          <a:prstGeom prst="rec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13</xdr:col>
      <xdr:colOff>91282</xdr:colOff>
      <xdr:row>30</xdr:row>
      <xdr:rowOff>15322</xdr:rowOff>
    </xdr:from>
    <xdr:to>
      <xdr:col>13</xdr:col>
      <xdr:colOff>615492</xdr:colOff>
      <xdr:row>30</xdr:row>
      <xdr:rowOff>165628</xdr:rowOff>
    </xdr:to>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8412322" y="5044522"/>
          <a:ext cx="524210" cy="150306"/>
          <a:chOff x="9424827" y="3442667"/>
          <a:chExt cx="528972" cy="150306"/>
        </a:xfrm>
      </xdr:grpSpPr>
      <xdr:sp macro="" textlink="">
        <xdr:nvSpPr>
          <xdr:cNvPr id="68" name="パイ 67">
            <a:extLst>
              <a:ext uri="{FF2B5EF4-FFF2-40B4-BE49-F238E27FC236}">
                <a16:creationId xmlns:a16="http://schemas.microsoft.com/office/drawing/2014/main" id="{00000000-0008-0000-0100-000044000000}"/>
              </a:ext>
            </a:extLst>
          </xdr:cNvPr>
          <xdr:cNvSpPr/>
        </xdr:nvSpPr>
        <xdr:spPr>
          <a:xfrm flipH="1">
            <a:off x="9424827" y="3442667"/>
            <a:ext cx="136595" cy="150306"/>
          </a:xfrm>
          <a:prstGeom prst="pie">
            <a:avLst>
              <a:gd name="adj1" fmla="val 5412734"/>
              <a:gd name="adj2" fmla="val 16200000"/>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xnSp macro="">
        <xdr:nvCxnSpPr>
          <xdr:cNvPr id="69" name="直線矢印コネクタ 68">
            <a:extLst>
              <a:ext uri="{FF2B5EF4-FFF2-40B4-BE49-F238E27FC236}">
                <a16:creationId xmlns:a16="http://schemas.microsoft.com/office/drawing/2014/main" id="{00000000-0008-0000-0100-000045000000}"/>
              </a:ext>
            </a:extLst>
          </xdr:cNvPr>
          <xdr:cNvCxnSpPr/>
        </xdr:nvCxnSpPr>
        <xdr:spPr>
          <a:xfrm flipV="1">
            <a:off x="9603994" y="3517820"/>
            <a:ext cx="349805" cy="0"/>
          </a:xfrm>
          <a:prstGeom prst="straightConnector1">
            <a:avLst/>
          </a:prstGeom>
          <a:solidFill>
            <a:srgbClr val="FF0000"/>
          </a:solidFill>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175768</xdr:colOff>
      <xdr:row>28</xdr:row>
      <xdr:rowOff>82550</xdr:rowOff>
    </xdr:from>
    <xdr:to>
      <xdr:col>13</xdr:col>
      <xdr:colOff>535768</xdr:colOff>
      <xdr:row>28</xdr:row>
      <xdr:rowOff>82550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9462643" y="4883150"/>
          <a:ext cx="3600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234744</xdr:colOff>
      <xdr:row>48</xdr:row>
      <xdr:rowOff>66024</xdr:rowOff>
    </xdr:from>
    <xdr:to>
      <xdr:col>15</xdr:col>
      <xdr:colOff>60408</xdr:colOff>
      <xdr:row>49</xdr:row>
      <xdr:rowOff>32129</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9195864" y="8112744"/>
          <a:ext cx="107604" cy="133745"/>
          <a:chOff x="10235994" y="8295624"/>
          <a:chExt cx="139989" cy="137555"/>
        </a:xfrm>
      </xdr:grpSpPr>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10235994" y="8295624"/>
            <a:ext cx="139989" cy="137555"/>
          </a:xfrm>
          <a:prstGeom prst="rect">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10245039" y="8336041"/>
            <a:ext cx="121899" cy="56720"/>
            <a:chOff x="9121188" y="2564531"/>
            <a:chExt cx="125392" cy="59378"/>
          </a:xfrm>
          <a:solidFill>
            <a:sysClr val="window" lastClr="FFFFFF"/>
          </a:solidFill>
        </xdr:grpSpPr>
        <xdr:sp macro="" textlink="">
          <xdr:nvSpPr>
            <xdr:cNvPr id="74" name="円/楕円 73">
              <a:extLst>
                <a:ext uri="{FF2B5EF4-FFF2-40B4-BE49-F238E27FC236}">
                  <a16:creationId xmlns:a16="http://schemas.microsoft.com/office/drawing/2014/main" id="{00000000-0008-0000-0100-00004A000000}"/>
                </a:ext>
              </a:extLst>
            </xdr:cNvPr>
            <xdr:cNvSpPr/>
          </xdr:nvSpPr>
          <xdr:spPr>
            <a:xfrm>
              <a:off x="9121188" y="2564531"/>
              <a:ext cx="60507" cy="59378"/>
            </a:xfrm>
            <a:prstGeom prst="ellipse">
              <a:avLst/>
            </a:prstGeom>
            <a:grp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75" name="円/楕円 74">
              <a:extLst>
                <a:ext uri="{FF2B5EF4-FFF2-40B4-BE49-F238E27FC236}">
                  <a16:creationId xmlns:a16="http://schemas.microsoft.com/office/drawing/2014/main" id="{00000000-0008-0000-0100-00004B000000}"/>
                </a:ext>
              </a:extLst>
            </xdr:cNvPr>
            <xdr:cNvSpPr/>
          </xdr:nvSpPr>
          <xdr:spPr>
            <a:xfrm>
              <a:off x="9186073" y="2564531"/>
              <a:ext cx="60507" cy="59378"/>
            </a:xfrm>
            <a:prstGeom prst="ellipse">
              <a:avLst/>
            </a:prstGeom>
            <a:grp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lientData/>
  </xdr:twoCellAnchor>
  <xdr:twoCellAnchor>
    <xdr:from>
      <xdr:col>11</xdr:col>
      <xdr:colOff>28575</xdr:colOff>
      <xdr:row>45</xdr:row>
      <xdr:rowOff>114300</xdr:rowOff>
    </xdr:from>
    <xdr:to>
      <xdr:col>11</xdr:col>
      <xdr:colOff>563754</xdr:colOff>
      <xdr:row>46</xdr:row>
      <xdr:rowOff>84158</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7069455" y="7658100"/>
          <a:ext cx="535179" cy="137498"/>
          <a:chOff x="2205207" y="2032883"/>
          <a:chExt cx="539190" cy="145319"/>
        </a:xfrm>
      </xdr:grpSpPr>
      <xdr:sp macro="" textlink="">
        <xdr:nvSpPr>
          <xdr:cNvPr id="77" name="パイ 76">
            <a:extLst>
              <a:ext uri="{FF2B5EF4-FFF2-40B4-BE49-F238E27FC236}">
                <a16:creationId xmlns:a16="http://schemas.microsoft.com/office/drawing/2014/main" id="{00000000-0008-0000-0100-00004D000000}"/>
              </a:ext>
            </a:extLst>
          </xdr:cNvPr>
          <xdr:cNvSpPr/>
        </xdr:nvSpPr>
        <xdr:spPr>
          <a:xfrm rot="10800000" flipH="1" flipV="1">
            <a:off x="2607783" y="2032883"/>
            <a:ext cx="136614" cy="145319"/>
          </a:xfrm>
          <a:prstGeom prst="pie">
            <a:avLst>
              <a:gd name="adj1" fmla="val 5412734"/>
              <a:gd name="adj2" fmla="val 16200000"/>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xnSp macro="">
        <xdr:nvCxnSpPr>
          <xdr:cNvPr id="78" name="直線矢印コネクタ 77">
            <a:extLst>
              <a:ext uri="{FF2B5EF4-FFF2-40B4-BE49-F238E27FC236}">
                <a16:creationId xmlns:a16="http://schemas.microsoft.com/office/drawing/2014/main" id="{00000000-0008-0000-0100-00004E000000}"/>
              </a:ext>
            </a:extLst>
          </xdr:cNvPr>
          <xdr:cNvCxnSpPr/>
        </xdr:nvCxnSpPr>
        <xdr:spPr>
          <a:xfrm rot="10800000">
            <a:off x="2205207" y="2107509"/>
            <a:ext cx="360000" cy="0"/>
          </a:xfrm>
          <a:prstGeom prst="straightConnector1">
            <a:avLst/>
          </a:prstGeom>
          <a:solidFill>
            <a:srgbClr val="FF0000"/>
          </a:solidFill>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458556</xdr:colOff>
      <xdr:row>46</xdr:row>
      <xdr:rowOff>13804</xdr:rowOff>
    </xdr:from>
    <xdr:to>
      <xdr:col>14</xdr:col>
      <xdr:colOff>304251</xdr:colOff>
      <xdr:row>48</xdr:row>
      <xdr:rowOff>61429</xdr:rowOff>
    </xdr:to>
    <xdr:sp macro="" textlink="">
      <xdr:nvSpPr>
        <xdr:cNvPr id="79" name="フリーフォーム 78">
          <a:extLst>
            <a:ext uri="{FF2B5EF4-FFF2-40B4-BE49-F238E27FC236}">
              <a16:creationId xmlns:a16="http://schemas.microsoft.com/office/drawing/2014/main" id="{00000000-0008-0000-0100-00004F000000}"/>
            </a:ext>
          </a:extLst>
        </xdr:cNvPr>
        <xdr:cNvSpPr/>
      </xdr:nvSpPr>
      <xdr:spPr>
        <a:xfrm>
          <a:off x="8316681" y="7900504"/>
          <a:ext cx="1988820" cy="390525"/>
        </a:xfrm>
        <a:custGeom>
          <a:avLst/>
          <a:gdLst>
            <a:gd name="connsiteX0" fmla="*/ 0 w 1447800"/>
            <a:gd name="connsiteY0" fmla="*/ 0 h 466725"/>
            <a:gd name="connsiteX1" fmla="*/ 1447800 w 1447800"/>
            <a:gd name="connsiteY1" fmla="*/ 0 h 466725"/>
            <a:gd name="connsiteX2" fmla="*/ 1447800 w 1447800"/>
            <a:gd name="connsiteY2" fmla="*/ 466725 h 466725"/>
          </a:gdLst>
          <a:ahLst/>
          <a:cxnLst>
            <a:cxn ang="0">
              <a:pos x="connsiteX0" y="connsiteY0"/>
            </a:cxn>
            <a:cxn ang="0">
              <a:pos x="connsiteX1" y="connsiteY1"/>
            </a:cxn>
            <a:cxn ang="0">
              <a:pos x="connsiteX2" y="connsiteY2"/>
            </a:cxn>
          </a:cxnLst>
          <a:rect l="l" t="t" r="r" b="b"/>
          <a:pathLst>
            <a:path w="1447800" h="466725">
              <a:moveTo>
                <a:pt x="0" y="0"/>
              </a:moveTo>
              <a:lnTo>
                <a:pt x="1447800" y="0"/>
              </a:lnTo>
              <a:lnTo>
                <a:pt x="1447800" y="466725"/>
              </a:lnTo>
            </a:path>
          </a:pathLst>
        </a:cu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99046</xdr:colOff>
      <xdr:row>48</xdr:row>
      <xdr:rowOff>54402</xdr:rowOff>
    </xdr:from>
    <xdr:to>
      <xdr:col>15</xdr:col>
      <xdr:colOff>303204</xdr:colOff>
      <xdr:row>49</xdr:row>
      <xdr:rowOff>64634</xdr:rowOff>
    </xdr:to>
    <xdr:grpSp>
      <xdr:nvGrpSpPr>
        <xdr:cNvPr id="80" name="グループ化 229">
          <a:extLst>
            <a:ext uri="{FF2B5EF4-FFF2-40B4-BE49-F238E27FC236}">
              <a16:creationId xmlns:a16="http://schemas.microsoft.com/office/drawing/2014/main" id="{00000000-0008-0000-0100-000050000000}"/>
            </a:ext>
          </a:extLst>
        </xdr:cNvPr>
        <xdr:cNvGrpSpPr/>
      </xdr:nvGrpSpPr>
      <xdr:grpSpPr>
        <a:xfrm rot="10800000" flipH="1">
          <a:off x="9342106" y="8101122"/>
          <a:ext cx="204158" cy="177872"/>
          <a:chOff x="8926919" y="4358241"/>
          <a:chExt cx="241403" cy="185979"/>
        </a:xfrm>
      </xdr:grpSpPr>
      <xdr:sp macro="" textlink="">
        <xdr:nvSpPr>
          <xdr:cNvPr id="81" name="フリーフォーム 80">
            <a:extLst>
              <a:ext uri="{FF2B5EF4-FFF2-40B4-BE49-F238E27FC236}">
                <a16:creationId xmlns:a16="http://schemas.microsoft.com/office/drawing/2014/main" id="{00000000-0008-0000-0100-000051000000}"/>
              </a:ext>
            </a:extLst>
          </xdr:cNvPr>
          <xdr:cNvSpPr/>
        </xdr:nvSpPr>
        <xdr:spPr>
          <a:xfrm>
            <a:off x="9037674" y="4358241"/>
            <a:ext cx="119486" cy="185979"/>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82" name="直線矢印コネクタ 81">
            <a:extLst>
              <a:ext uri="{FF2B5EF4-FFF2-40B4-BE49-F238E27FC236}">
                <a16:creationId xmlns:a16="http://schemas.microsoft.com/office/drawing/2014/main" id="{00000000-0008-0000-0100-000052000000}"/>
              </a:ext>
            </a:extLst>
          </xdr:cNvPr>
          <xdr:cNvCxnSpPr/>
        </xdr:nvCxnSpPr>
        <xdr:spPr>
          <a:xfrm rot="10800000">
            <a:off x="8926919" y="4463459"/>
            <a:ext cx="241403" cy="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371476</xdr:colOff>
      <xdr:row>0</xdr:row>
      <xdr:rowOff>38100</xdr:rowOff>
    </xdr:from>
    <xdr:to>
      <xdr:col>15</xdr:col>
      <xdr:colOff>657876</xdr:colOff>
      <xdr:row>3</xdr:row>
      <xdr:rowOff>105045</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9658351" y="38100"/>
          <a:ext cx="1315100" cy="58129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参考資料</a:t>
          </a:r>
        </a:p>
      </xdr:txBody>
    </xdr:sp>
    <xdr:clientData/>
  </xdr:twoCellAnchor>
  <xdr:twoCellAnchor>
    <xdr:from>
      <xdr:col>4</xdr:col>
      <xdr:colOff>180975</xdr:colOff>
      <xdr:row>45</xdr:row>
      <xdr:rowOff>142875</xdr:rowOff>
    </xdr:from>
    <xdr:to>
      <xdr:col>8</xdr:col>
      <xdr:colOff>534675</xdr:colOff>
      <xdr:row>62</xdr:row>
      <xdr:rowOff>144225</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3038475" y="7858125"/>
          <a:ext cx="3211200" cy="2916000"/>
        </a:xfrm>
        <a:prstGeom prst="rect">
          <a:avLst/>
        </a:prstGeom>
        <a:solidFill>
          <a:sysClr val="window" lastClr="FFFFFF"/>
        </a:solidFill>
        <a:ln w="31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ja-JP" sz="1100">
              <a:solidFill>
                <a:schemeClr val="tx1"/>
              </a:solidFill>
              <a:effectLst/>
              <a:latin typeface="+mn-lt"/>
              <a:ea typeface="+mn-ea"/>
              <a:cs typeface="+mn-cs"/>
            </a:rPr>
            <a:t>この枠のサイズ（書式設置のサイズ）に</a:t>
          </a:r>
          <a:endParaRPr lang="ja-JP" altLang="ja-JP">
            <a:effectLst/>
          </a:endParaRPr>
        </a:p>
        <a:p>
          <a:pPr algn="ctr"/>
          <a:r>
            <a:rPr kumimoji="1" lang="ja-JP" altLang="ja-JP" sz="1100">
              <a:solidFill>
                <a:schemeClr val="tx1"/>
              </a:solidFill>
              <a:effectLst/>
              <a:latin typeface="+mn-lt"/>
              <a:ea typeface="+mn-ea"/>
              <a:cs typeface="+mn-cs"/>
            </a:rPr>
            <a:t>図面の実寸法（外側）に下記数字を掛けた数字を入れます。</a:t>
          </a:r>
          <a:endParaRPr lang="ja-JP" altLang="ja-JP">
            <a:effectLst/>
          </a:endParaRPr>
        </a:p>
        <a:p>
          <a:pPr algn="ctr"/>
          <a:r>
            <a:rPr kumimoji="1" lang="ja-JP" altLang="ja-JP" sz="1100">
              <a:solidFill>
                <a:schemeClr val="tx1"/>
              </a:solidFill>
              <a:effectLst/>
              <a:latin typeface="+mn-lt"/>
              <a:ea typeface="+mn-ea"/>
              <a:cs typeface="+mn-cs"/>
            </a:rPr>
            <a:t>横　</a:t>
          </a:r>
          <a:r>
            <a:rPr kumimoji="1" lang="en-US" altLang="ja-JP" sz="1100">
              <a:solidFill>
                <a:schemeClr val="tx1"/>
              </a:solidFill>
              <a:effectLst/>
              <a:latin typeface="+mn-lt"/>
              <a:ea typeface="+mn-ea"/>
              <a:cs typeface="+mn-cs"/>
            </a:rPr>
            <a:t>×1.089</a:t>
          </a:r>
          <a:endParaRPr lang="ja-JP" altLang="ja-JP">
            <a:effectLst/>
          </a:endParaRPr>
        </a:p>
        <a:p>
          <a:pPr algn="ctr"/>
          <a:r>
            <a:rPr kumimoji="1" lang="ja-JP" altLang="ja-JP" sz="1100">
              <a:solidFill>
                <a:schemeClr val="tx1"/>
              </a:solidFill>
              <a:effectLst/>
              <a:latin typeface="+mn-lt"/>
              <a:ea typeface="+mn-ea"/>
              <a:cs typeface="+mn-cs"/>
            </a:rPr>
            <a:t>縦　</a:t>
          </a:r>
          <a:r>
            <a:rPr kumimoji="1" lang="en-US" altLang="ja-JP" sz="1100">
              <a:solidFill>
                <a:schemeClr val="tx1"/>
              </a:solidFill>
              <a:effectLst/>
              <a:latin typeface="+mn-lt"/>
              <a:ea typeface="+mn-ea"/>
              <a:cs typeface="+mn-cs"/>
            </a:rPr>
            <a:t>×1.112</a:t>
          </a:r>
          <a:endParaRPr lang="ja-JP" altLang="ja-JP">
            <a:effectLst/>
          </a:endParaRPr>
        </a:p>
        <a:p>
          <a:pPr algn="ctr"/>
          <a:r>
            <a:rPr kumimoji="1" lang="ja-JP" altLang="ja-JP" sz="1100">
              <a:solidFill>
                <a:schemeClr val="tx1"/>
              </a:solidFill>
              <a:effectLst/>
              <a:latin typeface="+mn-lt"/>
              <a:ea typeface="+mn-ea"/>
              <a:cs typeface="+mn-cs"/>
            </a:rPr>
            <a:t>　　　　　　　　　　　　　　　　</a:t>
          </a:r>
          <a:endParaRPr lang="ja-JP" altLang="ja-JP">
            <a:effectLst/>
          </a:endParaRPr>
        </a:p>
        <a:p>
          <a:pPr algn="ctr"/>
          <a:r>
            <a:rPr kumimoji="1" lang="ja-JP" altLang="ja-JP" sz="1100">
              <a:solidFill>
                <a:schemeClr val="tx1"/>
              </a:solidFill>
              <a:effectLst/>
              <a:latin typeface="+mn-lt"/>
              <a:ea typeface="+mn-ea"/>
              <a:cs typeface="+mn-cs"/>
            </a:rPr>
            <a:t>出来た枠に図面を合わせます。</a:t>
          </a:r>
          <a:endParaRPr lang="ja-JP" altLang="ja-JP">
            <a:effectLst/>
          </a:endParaRPr>
        </a:p>
      </xdr:txBody>
    </xdr:sp>
    <xdr:clientData/>
  </xdr:twoCellAnchor>
  <xdr:twoCellAnchor>
    <xdr:from>
      <xdr:col>13</xdr:col>
      <xdr:colOff>132812</xdr:colOff>
      <xdr:row>36</xdr:row>
      <xdr:rowOff>18873</xdr:rowOff>
    </xdr:from>
    <xdr:to>
      <xdr:col>13</xdr:col>
      <xdr:colOff>541457</xdr:colOff>
      <xdr:row>36</xdr:row>
      <xdr:rowOff>151214</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8453852" y="6053913"/>
          <a:ext cx="408645" cy="132341"/>
          <a:chOff x="8765637" y="6016448"/>
          <a:chExt cx="408645" cy="132341"/>
        </a:xfrm>
      </xdr:grpSpPr>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8765637" y="6018529"/>
            <a:ext cx="408645" cy="119733"/>
            <a:chOff x="8765637" y="6018529"/>
            <a:chExt cx="408645" cy="119733"/>
          </a:xfrm>
        </xdr:grpSpPr>
        <xdr:sp macro="" textlink="">
          <xdr:nvSpPr>
            <xdr:cNvPr id="91" name="フリーフォーム 90">
              <a:extLst>
                <a:ext uri="{FF2B5EF4-FFF2-40B4-BE49-F238E27FC236}">
                  <a16:creationId xmlns:a16="http://schemas.microsoft.com/office/drawing/2014/main" id="{00000000-0008-0000-0100-00005B000000}"/>
                </a:ext>
              </a:extLst>
            </xdr:cNvPr>
            <xdr:cNvSpPr/>
          </xdr:nvSpPr>
          <xdr:spPr>
            <a:xfrm flipH="1">
              <a:off x="8791833" y="6018529"/>
              <a:ext cx="96626" cy="119733"/>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headEnd w="med" len="sm"/>
              <a:tailEnd w="med"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92" name="直線矢印コネクタ 91">
              <a:extLst>
                <a:ext uri="{FF2B5EF4-FFF2-40B4-BE49-F238E27FC236}">
                  <a16:creationId xmlns:a16="http://schemas.microsoft.com/office/drawing/2014/main" id="{00000000-0008-0000-0100-00005C000000}"/>
                </a:ext>
              </a:extLst>
            </xdr:cNvPr>
            <xdr:cNvCxnSpPr/>
          </xdr:nvCxnSpPr>
          <xdr:spPr>
            <a:xfrm rot="5400000" flipV="1">
              <a:off x="8969960" y="5881056"/>
              <a:ext cx="0" cy="408645"/>
            </a:xfrm>
            <a:prstGeom prst="straightConnector1">
              <a:avLst/>
            </a:prstGeom>
            <a:ln w="12700">
              <a:solidFill>
                <a:srgbClr val="FF0000"/>
              </a:solidFill>
              <a:headEnd w="med" len="sm"/>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8939083" y="6016448"/>
            <a:ext cx="136214" cy="132341"/>
            <a:chOff x="8939083" y="6016448"/>
            <a:chExt cx="136214" cy="132341"/>
          </a:xfrm>
          <a:noFill/>
        </xdr:grpSpPr>
        <xdr:sp macro="" textlink="">
          <xdr:nvSpPr>
            <xdr:cNvPr id="88" name="円/楕円 87">
              <a:extLst>
                <a:ext uri="{FF2B5EF4-FFF2-40B4-BE49-F238E27FC236}">
                  <a16:creationId xmlns:a16="http://schemas.microsoft.com/office/drawing/2014/main" id="{00000000-0008-0000-0100-000058000000}"/>
                </a:ext>
              </a:extLst>
            </xdr:cNvPr>
            <xdr:cNvSpPr/>
          </xdr:nvSpPr>
          <xdr:spPr>
            <a:xfrm rot="5400000">
              <a:off x="8941019" y="6014512"/>
              <a:ext cx="132341" cy="136214"/>
            </a:xfrm>
            <a:prstGeom prst="ellipse">
              <a:avLst/>
            </a:prstGeom>
            <a:grp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89" name="円/楕円 88">
              <a:extLst>
                <a:ext uri="{FF2B5EF4-FFF2-40B4-BE49-F238E27FC236}">
                  <a16:creationId xmlns:a16="http://schemas.microsoft.com/office/drawing/2014/main" id="{00000000-0008-0000-0100-000059000000}"/>
                </a:ext>
              </a:extLst>
            </xdr:cNvPr>
            <xdr:cNvSpPr/>
          </xdr:nvSpPr>
          <xdr:spPr>
            <a:xfrm rot="5400000">
              <a:off x="8977413" y="6019384"/>
              <a:ext cx="61491" cy="60930"/>
            </a:xfrm>
            <a:prstGeom prst="ellipse">
              <a:avLst/>
            </a:prstGeom>
            <a:grp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90" name="円/楕円 89">
              <a:extLst>
                <a:ext uri="{FF2B5EF4-FFF2-40B4-BE49-F238E27FC236}">
                  <a16:creationId xmlns:a16="http://schemas.microsoft.com/office/drawing/2014/main" id="{00000000-0008-0000-0100-00005A000000}"/>
                </a:ext>
              </a:extLst>
            </xdr:cNvPr>
            <xdr:cNvSpPr/>
          </xdr:nvSpPr>
          <xdr:spPr>
            <a:xfrm rot="5400000">
              <a:off x="8977204" y="6085324"/>
              <a:ext cx="61491" cy="60930"/>
            </a:xfrm>
            <a:prstGeom prst="ellipse">
              <a:avLst/>
            </a:prstGeom>
            <a:grp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lientData/>
  </xdr:twoCellAnchor>
  <xdr:twoCellAnchor>
    <xdr:from>
      <xdr:col>13</xdr:col>
      <xdr:colOff>136494</xdr:colOff>
      <xdr:row>38</xdr:row>
      <xdr:rowOff>15880</xdr:rowOff>
    </xdr:from>
    <xdr:to>
      <xdr:col>13</xdr:col>
      <xdr:colOff>544633</xdr:colOff>
      <xdr:row>38</xdr:row>
      <xdr:rowOff>159572</xdr:rowOff>
    </xdr:to>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8457534" y="6386200"/>
          <a:ext cx="408139" cy="143692"/>
          <a:chOff x="8759793" y="6524630"/>
          <a:chExt cx="408139" cy="143692"/>
        </a:xfrm>
      </xdr:grpSpPr>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rot="5400000">
            <a:off x="8917298" y="6556144"/>
            <a:ext cx="143692" cy="80663"/>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5" name="フリーフォーム 94">
            <a:extLst>
              <a:ext uri="{FF2B5EF4-FFF2-40B4-BE49-F238E27FC236}">
                <a16:creationId xmlns:a16="http://schemas.microsoft.com/office/drawing/2014/main" id="{00000000-0008-0000-0100-00005F000000}"/>
              </a:ext>
            </a:extLst>
          </xdr:cNvPr>
          <xdr:cNvSpPr/>
        </xdr:nvSpPr>
        <xdr:spPr>
          <a:xfrm flipH="1">
            <a:off x="8785956" y="6526250"/>
            <a:ext cx="96506" cy="120733"/>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96" name="直線矢印コネクタ 95">
            <a:extLst>
              <a:ext uri="{FF2B5EF4-FFF2-40B4-BE49-F238E27FC236}">
                <a16:creationId xmlns:a16="http://schemas.microsoft.com/office/drawing/2014/main" id="{00000000-0008-0000-0100-000060000000}"/>
              </a:ext>
            </a:extLst>
          </xdr:cNvPr>
          <xdr:cNvCxnSpPr/>
        </xdr:nvCxnSpPr>
        <xdr:spPr>
          <a:xfrm rot="5400000" flipV="1">
            <a:off x="8963863" y="6389588"/>
            <a:ext cx="0" cy="408139"/>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82550</xdr:colOff>
      <xdr:row>36</xdr:row>
      <xdr:rowOff>88900</xdr:rowOff>
    </xdr:from>
    <xdr:to>
      <xdr:col>16</xdr:col>
      <xdr:colOff>476250</xdr:colOff>
      <xdr:row>36</xdr:row>
      <xdr:rowOff>88900</xdr:rowOff>
    </xdr:to>
    <xdr:cxnSp macro="">
      <xdr:nvCxnSpPr>
        <xdr:cNvPr id="97" name="直線矢印コネクタ 96">
          <a:extLst>
            <a:ext uri="{FF2B5EF4-FFF2-40B4-BE49-F238E27FC236}">
              <a16:creationId xmlns:a16="http://schemas.microsoft.com/office/drawing/2014/main" id="{00000000-0008-0000-0100-000061000000}"/>
            </a:ext>
          </a:extLst>
        </xdr:cNvPr>
        <xdr:cNvCxnSpPr/>
      </xdr:nvCxnSpPr>
      <xdr:spPr>
        <a:xfrm rot="16200000">
          <a:off x="11280775" y="6064250"/>
          <a:ext cx="0" cy="393700"/>
        </a:xfrm>
        <a:prstGeom prst="straightConnector1">
          <a:avLst/>
        </a:prstGeom>
        <a:ln w="1270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305642</xdr:colOff>
      <xdr:row>16</xdr:row>
      <xdr:rowOff>107005</xdr:rowOff>
    </xdr:from>
    <xdr:to>
      <xdr:col>5</xdr:col>
      <xdr:colOff>395642</xdr:colOff>
      <xdr:row>18</xdr:row>
      <xdr:rowOff>16105</xdr:rowOff>
    </xdr:to>
    <xdr:sp macro="" textlink="">
      <xdr:nvSpPr>
        <xdr:cNvPr id="98" name="ストライプ矢印 97">
          <a:extLst>
            <a:ext uri="{FF2B5EF4-FFF2-40B4-BE49-F238E27FC236}">
              <a16:creationId xmlns:a16="http://schemas.microsoft.com/office/drawing/2014/main" id="{00000000-0008-0000-0100-000062000000}"/>
            </a:ext>
          </a:extLst>
        </xdr:cNvPr>
        <xdr:cNvSpPr/>
      </xdr:nvSpPr>
      <xdr:spPr>
        <a:xfrm rot="16200000">
          <a:off x="3796517" y="2931205"/>
          <a:ext cx="252000"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677406</xdr:colOff>
      <xdr:row>29</xdr:row>
      <xdr:rowOff>50807</xdr:rowOff>
    </xdr:from>
    <xdr:to>
      <xdr:col>6</xdr:col>
      <xdr:colOff>148733</xdr:colOff>
      <xdr:row>32</xdr:row>
      <xdr:rowOff>57942</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3839706" y="4912367"/>
          <a:ext cx="149507" cy="510055"/>
          <a:chOff x="654286" y="2771886"/>
          <a:chExt cx="182489" cy="527894"/>
        </a:xfrm>
      </xdr:grpSpPr>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656344" y="2771886"/>
            <a:ext cx="153331" cy="527894"/>
            <a:chOff x="1258958" y="2745441"/>
            <a:chExt cx="182256" cy="624328"/>
          </a:xfrm>
        </xdr:grpSpPr>
        <xdr:sp macro="" textlink="">
          <xdr:nvSpPr>
            <xdr:cNvPr id="102" name="フリーフォーム 101">
              <a:extLst>
                <a:ext uri="{FF2B5EF4-FFF2-40B4-BE49-F238E27FC236}">
                  <a16:creationId xmlns:a16="http://schemas.microsoft.com/office/drawing/2014/main" id="{00000000-0008-0000-0100-000066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593633</xdr:colOff>
      <xdr:row>13</xdr:row>
      <xdr:rowOff>163155</xdr:rowOff>
    </xdr:from>
    <xdr:to>
      <xdr:col>4</xdr:col>
      <xdr:colOff>400743</xdr:colOff>
      <xdr:row>15</xdr:row>
      <xdr:rowOff>2744</xdr:rowOff>
    </xdr:to>
    <xdr:grpSp>
      <xdr:nvGrpSpPr>
        <xdr:cNvPr id="104" name="グループ化 103">
          <a:extLst>
            <a:ext uri="{FF2B5EF4-FFF2-40B4-BE49-F238E27FC236}">
              <a16:creationId xmlns:a16="http://schemas.microsoft.com/office/drawing/2014/main" id="{00000000-0008-0000-0100-000068000000}"/>
            </a:ext>
          </a:extLst>
        </xdr:cNvPr>
        <xdr:cNvGrpSpPr/>
      </xdr:nvGrpSpPr>
      <xdr:grpSpPr>
        <a:xfrm rot="5400000">
          <a:off x="2650033" y="2206315"/>
          <a:ext cx="174869" cy="447190"/>
          <a:chOff x="654286" y="2771886"/>
          <a:chExt cx="182489" cy="527894"/>
        </a:xfrm>
      </xdr:grpSpPr>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656344" y="2771886"/>
            <a:ext cx="153331" cy="527894"/>
            <a:chOff x="1258958" y="2745441"/>
            <a:chExt cx="182256" cy="624328"/>
          </a:xfrm>
        </xdr:grpSpPr>
        <xdr:sp macro="" textlink="">
          <xdr:nvSpPr>
            <xdr:cNvPr id="107" name="フリーフォーム 106">
              <a:extLst>
                <a:ext uri="{FF2B5EF4-FFF2-40B4-BE49-F238E27FC236}">
                  <a16:creationId xmlns:a16="http://schemas.microsoft.com/office/drawing/2014/main" id="{00000000-0008-0000-0100-00006B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08" name="直線矢印コネクタ 107">
              <a:extLst>
                <a:ext uri="{FF2B5EF4-FFF2-40B4-BE49-F238E27FC236}">
                  <a16:creationId xmlns:a16="http://schemas.microsoft.com/office/drawing/2014/main" id="{00000000-0008-0000-0100-00006C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114300</xdr:colOff>
      <xdr:row>11</xdr:row>
      <xdr:rowOff>17859</xdr:rowOff>
    </xdr:from>
    <xdr:to>
      <xdr:col>4</xdr:col>
      <xdr:colOff>85725</xdr:colOff>
      <xdr:row>14</xdr:row>
      <xdr:rowOff>19050</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stCxn id="122" idx="3"/>
        </xdr:cNvCxnSpPr>
      </xdr:nvCxnSpPr>
      <xdr:spPr>
        <a:xfrm>
          <a:off x="1543050" y="1903809"/>
          <a:ext cx="1400175" cy="515541"/>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48247</xdr:colOff>
      <xdr:row>18</xdr:row>
      <xdr:rowOff>100668</xdr:rowOff>
    </xdr:from>
    <xdr:to>
      <xdr:col>5</xdr:col>
      <xdr:colOff>300247</xdr:colOff>
      <xdr:row>19</xdr:row>
      <xdr:rowOff>19218</xdr:rowOff>
    </xdr:to>
    <xdr:sp macro="" textlink="">
      <xdr:nvSpPr>
        <xdr:cNvPr id="110" name="ストライプ矢印 109">
          <a:extLst>
            <a:ext uri="{FF2B5EF4-FFF2-40B4-BE49-F238E27FC236}">
              <a16:creationId xmlns:a16="http://schemas.microsoft.com/office/drawing/2014/main" id="{00000000-0008-0000-0100-00006E000000}"/>
            </a:ext>
          </a:extLst>
        </xdr:cNvPr>
        <xdr:cNvSpPr/>
      </xdr:nvSpPr>
      <xdr:spPr>
        <a:xfrm>
          <a:off x="3620122" y="3186768"/>
          <a:ext cx="252000"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704495</xdr:colOff>
      <xdr:row>13</xdr:row>
      <xdr:rowOff>19049</xdr:rowOff>
    </xdr:from>
    <xdr:to>
      <xdr:col>12</xdr:col>
      <xdr:colOff>211745</xdr:colOff>
      <xdr:row>18</xdr:row>
      <xdr:rowOff>145750</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7044335" y="2198369"/>
          <a:ext cx="848370" cy="964901"/>
          <a:chOff x="7848245" y="1028699"/>
          <a:chExt cx="936000" cy="983951"/>
        </a:xfrm>
      </xdr:grpSpPr>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7848245" y="1028699"/>
            <a:ext cx="936000" cy="9834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endParaRPr kumimoji="1" lang="en-US" altLang="ja-JP" sz="900"/>
          </a:p>
          <a:p>
            <a:pPr algn="ctr"/>
            <a:endParaRPr kumimoji="1" lang="ja-JP" altLang="en-US" sz="900"/>
          </a:p>
        </xdr:txBody>
      </xdr:sp>
      <xdr:pic>
        <xdr:nvPicPr>
          <xdr:cNvPr id="113" name="図 112">
            <a:extLst>
              <a:ext uri="{FF2B5EF4-FFF2-40B4-BE49-F238E27FC236}">
                <a16:creationId xmlns:a16="http://schemas.microsoft.com/office/drawing/2014/main" id="{00000000-0008-0000-0100-00007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042" t="-12013" r="-10799" b="-12120"/>
          <a:stretch/>
        </xdr:blipFill>
        <xdr:spPr>
          <a:xfrm>
            <a:off x="8162258" y="1095130"/>
            <a:ext cx="307975" cy="314325"/>
          </a:xfrm>
          <a:prstGeom prst="rect">
            <a:avLst/>
          </a:prstGeom>
          <a:solidFill>
            <a:schemeClr val="accent4">
              <a:lumMod val="40000"/>
              <a:lumOff val="60000"/>
            </a:schemeClr>
          </a:solidFill>
          <a:ln>
            <a:noFill/>
          </a:ln>
        </xdr:spPr>
      </xdr:pic>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7848245" y="1392046"/>
            <a:ext cx="936000" cy="62060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900"/>
              <a:t>LA60AJ</a:t>
            </a:r>
          </a:p>
          <a:p>
            <a:pPr algn="ctr"/>
            <a:r>
              <a:rPr kumimoji="1" lang="ja-JP" altLang="en-US" sz="900"/>
              <a:t>換気システム</a:t>
            </a:r>
            <a:endParaRPr kumimoji="1" lang="en-US" altLang="ja-JP" sz="900"/>
          </a:p>
          <a:p>
            <a:pPr algn="ctr"/>
            <a:r>
              <a:rPr kumimoji="1" lang="ja-JP" altLang="en-US" sz="900"/>
              <a:t>排気機</a:t>
            </a:r>
            <a:endParaRPr kumimoji="1" lang="en-US" altLang="ja-JP" sz="900"/>
          </a:p>
          <a:p>
            <a:pPr algn="ctr"/>
            <a:endParaRPr kumimoji="1" lang="ja-JP" altLang="en-US" sz="900"/>
          </a:p>
        </xdr:txBody>
      </xdr:sp>
    </xdr:grpSp>
    <xdr:clientData/>
  </xdr:twoCellAnchor>
  <xdr:twoCellAnchor>
    <xdr:from>
      <xdr:col>3</xdr:col>
      <xdr:colOff>714020</xdr:colOff>
      <xdr:row>0</xdr:row>
      <xdr:rowOff>85724</xdr:rowOff>
    </xdr:from>
    <xdr:to>
      <xdr:col>5</xdr:col>
      <xdr:colOff>221270</xdr:colOff>
      <xdr:row>6</xdr:row>
      <xdr:rowOff>40975</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2558060" y="85724"/>
          <a:ext cx="863610" cy="961091"/>
          <a:chOff x="7848245" y="1028699"/>
          <a:chExt cx="936000" cy="983951"/>
        </a:xfrm>
      </xdr:grpSpPr>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7848245" y="1028699"/>
            <a:ext cx="936000" cy="9834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endParaRPr kumimoji="1" lang="en-US" altLang="ja-JP" sz="900"/>
          </a:p>
          <a:p>
            <a:pPr algn="ctr"/>
            <a:endParaRPr kumimoji="1" lang="ja-JP" altLang="en-US" sz="900"/>
          </a:p>
        </xdr:txBody>
      </xdr:sp>
      <xdr:pic>
        <xdr:nvPicPr>
          <xdr:cNvPr id="117" name="図 116">
            <a:extLst>
              <a:ext uri="{FF2B5EF4-FFF2-40B4-BE49-F238E27FC236}">
                <a16:creationId xmlns:a16="http://schemas.microsoft.com/office/drawing/2014/main" id="{00000000-0008-0000-0100-00007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042" t="-12013" r="-10799" b="-12120"/>
          <a:stretch/>
        </xdr:blipFill>
        <xdr:spPr>
          <a:xfrm>
            <a:off x="8162258" y="1095130"/>
            <a:ext cx="307975" cy="314325"/>
          </a:xfrm>
          <a:prstGeom prst="rect">
            <a:avLst/>
          </a:prstGeom>
          <a:solidFill>
            <a:schemeClr val="accent4">
              <a:lumMod val="40000"/>
              <a:lumOff val="60000"/>
            </a:schemeClr>
          </a:solidFill>
          <a:ln>
            <a:noFill/>
          </a:ln>
        </xdr:spPr>
      </xdr:pic>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7848245" y="1392046"/>
            <a:ext cx="936000" cy="62060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900"/>
              <a:t>LA60AJ</a:t>
            </a:r>
          </a:p>
          <a:p>
            <a:pPr algn="ctr"/>
            <a:r>
              <a:rPr kumimoji="1" lang="ja-JP" altLang="en-US" sz="900"/>
              <a:t>換気システム</a:t>
            </a:r>
            <a:endParaRPr kumimoji="1" lang="en-US" altLang="ja-JP" sz="900"/>
          </a:p>
          <a:p>
            <a:pPr algn="ctr"/>
            <a:r>
              <a:rPr kumimoji="1" lang="ja-JP" altLang="en-US" sz="900"/>
              <a:t>排気機</a:t>
            </a:r>
            <a:endParaRPr kumimoji="1" lang="en-US" altLang="ja-JP" sz="900"/>
          </a:p>
          <a:p>
            <a:pPr algn="ctr"/>
            <a:endParaRPr kumimoji="1" lang="ja-JP" altLang="en-US" sz="900"/>
          </a:p>
        </xdr:txBody>
      </xdr:sp>
    </xdr:grpSp>
    <xdr:clientData/>
  </xdr:twoCellAnchor>
  <xdr:twoCellAnchor>
    <xdr:from>
      <xdr:col>0</xdr:col>
      <xdr:colOff>590550</xdr:colOff>
      <xdr:row>8</xdr:row>
      <xdr:rowOff>102394</xdr:rowOff>
    </xdr:from>
    <xdr:to>
      <xdr:col>2</xdr:col>
      <xdr:colOff>114300</xdr:colOff>
      <xdr:row>13</xdr:row>
      <xdr:rowOff>105965</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590550" y="1443514"/>
          <a:ext cx="803910" cy="841771"/>
          <a:chOff x="590550" y="1473994"/>
          <a:chExt cx="952500" cy="860821"/>
        </a:xfrm>
      </xdr:grpSpPr>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590550" y="1845429"/>
            <a:ext cx="952500" cy="4893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ST-V41PS-SG</a:t>
            </a:r>
            <a:endParaRPr lang="ja-JP" altLang="ja-JP" sz="900">
              <a:effectLst/>
            </a:endParaRPr>
          </a:p>
          <a:p>
            <a:pPr algn="ctr"/>
            <a:r>
              <a:rPr kumimoji="1" lang="ja-JP" altLang="en-US" sz="900"/>
              <a:t>給気グリル</a:t>
            </a:r>
            <a:endParaRPr kumimoji="1" lang="en-US" altLang="ja-JP" sz="900"/>
          </a:p>
          <a:p>
            <a:pPr algn="ctr"/>
            <a:endParaRPr kumimoji="1" lang="ja-JP" altLang="en-US" sz="900"/>
          </a:p>
        </xdr:txBody>
      </xdr:sp>
      <xdr:pic>
        <xdr:nvPicPr>
          <xdr:cNvPr id="121" name="図 120">
            <a:extLst>
              <a:ext uri="{FF2B5EF4-FFF2-40B4-BE49-F238E27FC236}">
                <a16:creationId xmlns:a16="http://schemas.microsoft.com/office/drawing/2014/main" id="{00000000-0008-0000-0100-000079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
          <a:stretch/>
        </xdr:blipFill>
        <xdr:spPr>
          <a:xfrm>
            <a:off x="938212" y="1540669"/>
            <a:ext cx="257177" cy="378070"/>
          </a:xfrm>
          <a:prstGeom prst="rect">
            <a:avLst/>
          </a:prstGeom>
          <a:ln>
            <a:noFill/>
          </a:ln>
        </xdr:spPr>
      </xdr:pic>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590550" y="1473994"/>
            <a:ext cx="952500" cy="8596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en-US" sz="900"/>
          </a:p>
        </xdr:txBody>
      </xdr:sp>
    </xdr:grpSp>
    <xdr:clientData/>
  </xdr:twoCellAnchor>
  <xdr:twoCellAnchor>
    <xdr:from>
      <xdr:col>5</xdr:col>
      <xdr:colOff>38100</xdr:colOff>
      <xdr:row>38</xdr:row>
      <xdr:rowOff>102394</xdr:rowOff>
    </xdr:from>
    <xdr:to>
      <xdr:col>6</xdr:col>
      <xdr:colOff>276225</xdr:colOff>
      <xdr:row>43</xdr:row>
      <xdr:rowOff>105965</xdr:rowOff>
    </xdr:to>
    <xdr:grpSp>
      <xdr:nvGrpSpPr>
        <xdr:cNvPr id="123" name="グループ化 122">
          <a:extLst>
            <a:ext uri="{FF2B5EF4-FFF2-40B4-BE49-F238E27FC236}">
              <a16:creationId xmlns:a16="http://schemas.microsoft.com/office/drawing/2014/main" id="{00000000-0008-0000-0100-00007B000000}"/>
            </a:ext>
          </a:extLst>
        </xdr:cNvPr>
        <xdr:cNvGrpSpPr/>
      </xdr:nvGrpSpPr>
      <xdr:grpSpPr>
        <a:xfrm>
          <a:off x="3238500" y="6472714"/>
          <a:ext cx="878205" cy="841771"/>
          <a:chOff x="590550" y="1473994"/>
          <a:chExt cx="952500" cy="860821"/>
        </a:xfrm>
      </xdr:grpSpPr>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590550" y="1845429"/>
            <a:ext cx="952500" cy="4893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ST-V41PS-SG</a:t>
            </a:r>
            <a:endParaRPr lang="ja-JP" altLang="ja-JP" sz="900">
              <a:effectLst/>
            </a:endParaRPr>
          </a:p>
          <a:p>
            <a:pPr algn="ctr"/>
            <a:r>
              <a:rPr kumimoji="1" lang="ja-JP" altLang="en-US" sz="900"/>
              <a:t>給気グリル</a:t>
            </a:r>
            <a:endParaRPr kumimoji="1" lang="en-US" altLang="ja-JP" sz="900"/>
          </a:p>
          <a:p>
            <a:pPr algn="ctr"/>
            <a:endParaRPr kumimoji="1" lang="ja-JP" altLang="en-US" sz="900"/>
          </a:p>
        </xdr:txBody>
      </xdr:sp>
      <xdr:pic>
        <xdr:nvPicPr>
          <xdr:cNvPr id="125" name="図 124">
            <a:extLst>
              <a:ext uri="{FF2B5EF4-FFF2-40B4-BE49-F238E27FC236}">
                <a16:creationId xmlns:a16="http://schemas.microsoft.com/office/drawing/2014/main" id="{00000000-0008-0000-0100-00007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
          <a:stretch/>
        </xdr:blipFill>
        <xdr:spPr>
          <a:xfrm>
            <a:off x="938212" y="1540669"/>
            <a:ext cx="257177" cy="378070"/>
          </a:xfrm>
          <a:prstGeom prst="rect">
            <a:avLst/>
          </a:prstGeom>
          <a:ln>
            <a:noFill/>
          </a:ln>
        </xdr:spPr>
      </xdr:pic>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590550" y="1473994"/>
            <a:ext cx="952500" cy="8596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en-US" sz="9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180975</xdr:colOff>
      <xdr:row>12</xdr:row>
      <xdr:rowOff>161925</xdr:rowOff>
    </xdr:from>
    <xdr:to>
      <xdr:col>14</xdr:col>
      <xdr:colOff>332475</xdr:colOff>
      <xdr:row>44</xdr:row>
      <xdr:rowOff>75525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000375" y="2219325"/>
          <a:ext cx="7200000" cy="5400000"/>
        </a:xfrm>
        <a:prstGeom prst="rect">
          <a:avLst/>
        </a:prstGeom>
        <a:solidFill>
          <a:sysClr val="window" lastClr="FFFFFF"/>
        </a:solidFill>
        <a:ln w="31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100"/>
            <a:t>この枠のサイズ（書式設置のサイズ）に</a:t>
          </a:r>
          <a:endParaRPr kumimoji="1" lang="en-US" altLang="ja-JP" sz="1100"/>
        </a:p>
        <a:p>
          <a:pPr algn="ctr"/>
          <a:r>
            <a:rPr kumimoji="1" lang="ja-JP" altLang="en-US" sz="1100"/>
            <a:t>図面の実寸法（外側）に下記数字を掛けた数字を入れます。</a:t>
          </a:r>
          <a:endParaRPr kumimoji="1" lang="en-US" altLang="ja-JP" sz="1100"/>
        </a:p>
        <a:p>
          <a:pPr algn="ctr"/>
          <a:endParaRPr kumimoji="1" lang="en-US" altLang="ja-JP" sz="1100"/>
        </a:p>
        <a:p>
          <a:pPr algn="ctr"/>
          <a:r>
            <a:rPr kumimoji="1" lang="ja-JP" altLang="en-US" sz="1100"/>
            <a:t>横　</a:t>
          </a:r>
          <a:r>
            <a:rPr kumimoji="1" lang="en-US" altLang="ja-JP" sz="1100"/>
            <a:t>×1.556</a:t>
          </a:r>
        </a:p>
        <a:p>
          <a:pPr algn="ctr"/>
          <a:r>
            <a:rPr kumimoji="1" lang="ja-JP" altLang="en-US" sz="1100"/>
            <a:t>縦　</a:t>
          </a:r>
          <a:r>
            <a:rPr kumimoji="1" lang="en-US" altLang="ja-JP" sz="1100"/>
            <a:t>×1.589</a:t>
          </a:r>
        </a:p>
        <a:p>
          <a:pPr algn="ctr"/>
          <a:r>
            <a:rPr kumimoji="1" lang="ja-JP" altLang="en-US" sz="1100"/>
            <a:t>　　　　　　　　　　　　　　　　</a:t>
          </a:r>
          <a:endParaRPr kumimoji="1" lang="en-US" altLang="ja-JP" sz="1100"/>
        </a:p>
        <a:p>
          <a:pPr algn="ctr"/>
          <a:r>
            <a:rPr kumimoji="1" lang="ja-JP" altLang="en-US" sz="1100"/>
            <a:t>出来た枠に図面を合わせます。</a:t>
          </a:r>
        </a:p>
      </xdr:txBody>
    </xdr:sp>
    <xdr:clientData fPrintsWithSheet="0"/>
  </xdr:twoCellAnchor>
  <xdr:oneCellAnchor>
    <xdr:from>
      <xdr:col>0</xdr:col>
      <xdr:colOff>453629</xdr:colOff>
      <xdr:row>67</xdr:row>
      <xdr:rowOff>17218</xdr:rowOff>
    </xdr:from>
    <xdr:ext cx="225703" cy="727498"/>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rot="17327611">
          <a:off x="202732" y="11755265"/>
          <a:ext cx="727498"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FF0000"/>
              </a:solidFill>
              <a:effectLst/>
              <a:latin typeface="+mn-ea"/>
              <a:ea typeface="+mn-ea"/>
            </a:rPr>
            <a:t>排気</a:t>
          </a:r>
          <a:r>
            <a:rPr kumimoji="1" lang="en-US" altLang="ja-JP" sz="800">
              <a:ln w="3175">
                <a:noFill/>
              </a:ln>
              <a:solidFill>
                <a:srgbClr val="FF0000"/>
              </a:solidFill>
              <a:effectLst/>
              <a:latin typeface="+mn-ea"/>
              <a:ea typeface="+mn-ea"/>
            </a:rPr>
            <a:t>1</a:t>
          </a:r>
          <a:r>
            <a:rPr kumimoji="1" lang="ja-JP" altLang="en-US" sz="800">
              <a:ln w="3175">
                <a:noFill/>
              </a:ln>
              <a:solidFill>
                <a:srgbClr val="FF0000"/>
              </a:solidFill>
              <a:effectLst/>
              <a:latin typeface="+mn-ea"/>
              <a:ea typeface="+mn-ea"/>
            </a:rPr>
            <a:t>階へ</a:t>
          </a:r>
        </a:p>
      </xdr:txBody>
    </xdr:sp>
    <xdr:clientData/>
  </xdr:oneCellAnchor>
  <xdr:oneCellAnchor>
    <xdr:from>
      <xdr:col>0</xdr:col>
      <xdr:colOff>610789</xdr:colOff>
      <xdr:row>67</xdr:row>
      <xdr:rowOff>0</xdr:rowOff>
    </xdr:from>
    <xdr:ext cx="225703" cy="742456"/>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rot="17327611">
          <a:off x="352413" y="11745526"/>
          <a:ext cx="742456"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0070C0"/>
              </a:solidFill>
              <a:effectLst/>
              <a:latin typeface="+mn-ea"/>
              <a:ea typeface="+mn-ea"/>
            </a:rPr>
            <a:t>給気</a:t>
          </a:r>
          <a:r>
            <a:rPr kumimoji="1" lang="en-US" altLang="ja-JP" sz="800">
              <a:ln w="3175">
                <a:noFill/>
              </a:ln>
              <a:solidFill>
                <a:srgbClr val="0070C0"/>
              </a:solidFill>
              <a:effectLst/>
              <a:latin typeface="+mn-ea"/>
              <a:ea typeface="+mn-ea"/>
            </a:rPr>
            <a:t>1</a:t>
          </a:r>
          <a:r>
            <a:rPr kumimoji="1" lang="ja-JP" altLang="en-US" sz="800">
              <a:ln w="3175">
                <a:noFill/>
              </a:ln>
              <a:solidFill>
                <a:srgbClr val="0070C0"/>
              </a:solidFill>
              <a:effectLst/>
              <a:latin typeface="+mn-ea"/>
              <a:ea typeface="+mn-ea"/>
            </a:rPr>
            <a:t>階より</a:t>
          </a:r>
        </a:p>
      </xdr:txBody>
    </xdr:sp>
    <xdr:clientData/>
  </xdr:oneCellAnchor>
  <xdr:oneCellAnchor>
    <xdr:from>
      <xdr:col>0</xdr:col>
      <xdr:colOff>119455</xdr:colOff>
      <xdr:row>66</xdr:row>
      <xdr:rowOff>45662</xdr:rowOff>
    </xdr:from>
    <xdr:ext cx="225703" cy="778951"/>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rot="17327611">
          <a:off x="-157169" y="11637986"/>
          <a:ext cx="778951" cy="2257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r>
            <a:rPr kumimoji="1" lang="ja-JP" altLang="en-US" sz="800">
              <a:ln w="3175">
                <a:noFill/>
              </a:ln>
              <a:solidFill>
                <a:srgbClr val="FF0000"/>
              </a:solidFill>
              <a:effectLst/>
              <a:latin typeface="+mn-ea"/>
              <a:ea typeface="+mn-ea"/>
            </a:rPr>
            <a:t>排気床下より</a:t>
          </a:r>
        </a:p>
      </xdr:txBody>
    </xdr:sp>
    <xdr:clientData/>
  </xdr:oneCellAnchor>
  <xdr:twoCellAnchor>
    <xdr:from>
      <xdr:col>23</xdr:col>
      <xdr:colOff>45244</xdr:colOff>
      <xdr:row>0</xdr:row>
      <xdr:rowOff>47625</xdr:rowOff>
    </xdr:from>
    <xdr:to>
      <xdr:col>24</xdr:col>
      <xdr:colOff>684069</xdr:colOff>
      <xdr:row>3</xdr:row>
      <xdr:rowOff>114570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5847219" y="47625"/>
          <a:ext cx="1324625" cy="58129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参考資料</a:t>
          </a:r>
        </a:p>
      </xdr:txBody>
    </xdr:sp>
    <xdr:clientData/>
  </xdr:twoCellAnchor>
  <xdr:twoCellAnchor>
    <xdr:from>
      <xdr:col>25</xdr:col>
      <xdr:colOff>16337</xdr:colOff>
      <xdr:row>29</xdr:row>
      <xdr:rowOff>15506</xdr:rowOff>
    </xdr:from>
    <xdr:to>
      <xdr:col>26</xdr:col>
      <xdr:colOff>128753</xdr:colOff>
      <xdr:row>32</xdr:row>
      <xdr:rowOff>23811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7189912" y="4987556"/>
          <a:ext cx="798216" cy="522655"/>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9525</xdr:colOff>
      <xdr:row>18</xdr:row>
      <xdr:rowOff>161925</xdr:rowOff>
    </xdr:from>
    <xdr:to>
      <xdr:col>27</xdr:col>
      <xdr:colOff>145996</xdr:colOff>
      <xdr:row>27</xdr:row>
      <xdr:rowOff>164888</xdr:rowOff>
    </xdr:to>
    <xdr:sp macro="" textlink="">
      <xdr:nvSpPr>
        <xdr:cNvPr id="8" name="AutoShape 215" descr="右上がり対角線 (太)">
          <a:extLst>
            <a:ext uri="{FF2B5EF4-FFF2-40B4-BE49-F238E27FC236}">
              <a16:creationId xmlns:a16="http://schemas.microsoft.com/office/drawing/2014/main" id="{00000000-0008-0000-0200-000008000000}"/>
            </a:ext>
          </a:extLst>
        </xdr:cNvPr>
        <xdr:cNvSpPr>
          <a:spLocks noChangeArrowheads="1"/>
        </xdr:cNvSpPr>
      </xdr:nvSpPr>
      <xdr:spPr bwMode="auto">
        <a:xfrm>
          <a:off x="17183100" y="3248025"/>
          <a:ext cx="1508071" cy="1546013"/>
        </a:xfrm>
        <a:prstGeom prst="rtTriangle">
          <a:avLst/>
        </a:prstGeom>
        <a:pattFill prst="wdUpDiag">
          <a:fgClr>
            <a:srgbClr val="FF0000">
              <a:alpha val="21176"/>
            </a:srgbClr>
          </a:fgClr>
          <a:bgClr>
            <a:srgbClr val="FFFFFF">
              <a:alpha val="21176"/>
            </a:srgbClr>
          </a:bgClr>
        </a:pattFill>
        <a:ln w="0">
          <a:noFill/>
          <a:miter lim="800000"/>
          <a:headEnd/>
          <a:tailEnd/>
        </a:ln>
      </xdr:spPr>
    </xdr:sp>
    <xdr:clientData/>
  </xdr:twoCellAnchor>
  <xdr:twoCellAnchor>
    <xdr:from>
      <xdr:col>26</xdr:col>
      <xdr:colOff>305532</xdr:colOff>
      <xdr:row>28</xdr:row>
      <xdr:rowOff>105834</xdr:rowOff>
    </xdr:from>
    <xdr:to>
      <xdr:col>26</xdr:col>
      <xdr:colOff>663627</xdr:colOff>
      <xdr:row>30</xdr:row>
      <xdr:rowOff>108858</xdr:rowOff>
    </xdr:to>
    <xdr:sp macro="" textlink="">
      <xdr:nvSpPr>
        <xdr:cNvPr id="10" name="Rectangle 214" descr="右上がり対角線 (太)">
          <a:extLst>
            <a:ext uri="{FF2B5EF4-FFF2-40B4-BE49-F238E27FC236}">
              <a16:creationId xmlns:a16="http://schemas.microsoft.com/office/drawing/2014/main" id="{00000000-0008-0000-0200-00000A000000}"/>
            </a:ext>
          </a:extLst>
        </xdr:cNvPr>
        <xdr:cNvSpPr>
          <a:spLocks noChangeArrowheads="1"/>
        </xdr:cNvSpPr>
      </xdr:nvSpPr>
      <xdr:spPr bwMode="auto">
        <a:xfrm>
          <a:off x="18164907" y="4906434"/>
          <a:ext cx="358095" cy="345924"/>
        </a:xfrm>
        <a:prstGeom prst="rect">
          <a:avLst/>
        </a:prstGeom>
        <a:pattFill prst="wdUpDiag">
          <a:fgClr>
            <a:srgbClr val="FF0000">
              <a:alpha val="21176"/>
            </a:srgbClr>
          </a:fgClr>
          <a:bgClr>
            <a:srgbClr val="FFFFFF">
              <a:alpha val="21176"/>
            </a:srgbClr>
          </a:bgClr>
        </a:pattFill>
        <a:ln w="0">
          <a:noFill/>
          <a:miter lim="800000"/>
          <a:headEnd/>
          <a:tailEnd/>
        </a:ln>
      </xdr:spPr>
      <xdr:txBody>
        <a:bodyPr/>
        <a:lstStyle/>
        <a:p>
          <a:endParaRPr lang="en-US" altLang="ja-JP"/>
        </a:p>
        <a:p>
          <a:endParaRPr lang="en-US" altLang="ja-JP"/>
        </a:p>
        <a:p>
          <a:endParaRPr lang="en-US" altLang="ja-JP"/>
        </a:p>
        <a:p>
          <a:endParaRPr lang="en-US" altLang="ja-JP"/>
        </a:p>
        <a:p>
          <a:endParaRPr lang="en-US" altLang="ja-JP"/>
        </a:p>
        <a:p>
          <a:endParaRPr lang="en-US" altLang="ja-JP"/>
        </a:p>
        <a:p>
          <a:endParaRPr lang="ja-JP" altLang="en-US"/>
        </a:p>
      </xdr:txBody>
    </xdr:sp>
    <xdr:clientData/>
  </xdr:twoCellAnchor>
  <xdr:twoCellAnchor>
    <xdr:from>
      <xdr:col>26</xdr:col>
      <xdr:colOff>370417</xdr:colOff>
      <xdr:row>58</xdr:row>
      <xdr:rowOff>25399</xdr:rowOff>
    </xdr:from>
    <xdr:to>
      <xdr:col>26</xdr:col>
      <xdr:colOff>488392</xdr:colOff>
      <xdr:row>60</xdr:row>
      <xdr:rowOff>28511</xdr:rowOff>
    </xdr:to>
    <xdr:sp macro="" textlink="">
      <xdr:nvSpPr>
        <xdr:cNvPr id="11" name="フリーフォーム 10">
          <a:extLst>
            <a:ext uri="{FF2B5EF4-FFF2-40B4-BE49-F238E27FC236}">
              <a16:creationId xmlns:a16="http://schemas.microsoft.com/office/drawing/2014/main" id="{00000000-0008-0000-0200-00000B000000}"/>
            </a:ext>
          </a:extLst>
        </xdr:cNvPr>
        <xdr:cNvSpPr/>
      </xdr:nvSpPr>
      <xdr:spPr>
        <a:xfrm rot="900000">
          <a:off x="18229792" y="9969499"/>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434743</xdr:colOff>
      <xdr:row>58</xdr:row>
      <xdr:rowOff>31010</xdr:rowOff>
    </xdr:from>
    <xdr:to>
      <xdr:col>26</xdr:col>
      <xdr:colOff>552718</xdr:colOff>
      <xdr:row>60</xdr:row>
      <xdr:rowOff>34122</xdr:rowOff>
    </xdr:to>
    <xdr:sp macro="" textlink="">
      <xdr:nvSpPr>
        <xdr:cNvPr id="12" name="フリーフォーム 11">
          <a:extLst>
            <a:ext uri="{FF2B5EF4-FFF2-40B4-BE49-F238E27FC236}">
              <a16:creationId xmlns:a16="http://schemas.microsoft.com/office/drawing/2014/main" id="{00000000-0008-0000-0200-00000C000000}"/>
            </a:ext>
          </a:extLst>
        </xdr:cNvPr>
        <xdr:cNvSpPr/>
      </xdr:nvSpPr>
      <xdr:spPr>
        <a:xfrm rot="900000">
          <a:off x="18294118" y="9975110"/>
          <a:ext cx="117975" cy="346012"/>
        </a:xfrm>
        <a:custGeom>
          <a:avLst/>
          <a:gdLst>
            <a:gd name="connsiteX0" fmla="*/ 54910 w 117975"/>
            <a:gd name="connsiteY0" fmla="*/ 0 h 345770"/>
            <a:gd name="connsiteX1" fmla="*/ 9242 w 117975"/>
            <a:gd name="connsiteY1" fmla="*/ 81549 h 345770"/>
            <a:gd name="connsiteX2" fmla="*/ 110364 w 117975"/>
            <a:gd name="connsiteY2" fmla="*/ 234863 h 345770"/>
            <a:gd name="connsiteX3" fmla="*/ 54910 w 117975"/>
            <a:gd name="connsiteY3" fmla="*/ 345770 h 345770"/>
          </a:gdLst>
          <a:ahLst/>
          <a:cxnLst>
            <a:cxn ang="0">
              <a:pos x="connsiteX0" y="connsiteY0"/>
            </a:cxn>
            <a:cxn ang="0">
              <a:pos x="connsiteX1" y="connsiteY1"/>
            </a:cxn>
            <a:cxn ang="0">
              <a:pos x="connsiteX2" y="connsiteY2"/>
            </a:cxn>
            <a:cxn ang="0">
              <a:pos x="connsiteX3" y="connsiteY3"/>
            </a:cxn>
          </a:cxnLst>
          <a:rect l="l" t="t" r="r" b="b"/>
          <a:pathLst>
            <a:path w="117975" h="345770">
              <a:moveTo>
                <a:pt x="54910" y="0"/>
              </a:moveTo>
              <a:cubicBezTo>
                <a:pt x="27455" y="21202"/>
                <a:pt x="0" y="42405"/>
                <a:pt x="9242" y="81549"/>
              </a:cubicBezTo>
              <a:cubicBezTo>
                <a:pt x="18484" y="120693"/>
                <a:pt x="102753" y="190826"/>
                <a:pt x="110364" y="234863"/>
              </a:cubicBezTo>
              <a:cubicBezTo>
                <a:pt x="117975" y="278900"/>
                <a:pt x="86442" y="312335"/>
                <a:pt x="54910" y="345770"/>
              </a:cubicBezTo>
            </a:path>
          </a:pathLst>
        </a:cu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188561</xdr:colOff>
      <xdr:row>54</xdr:row>
      <xdr:rowOff>144915</xdr:rowOff>
    </xdr:from>
    <xdr:to>
      <xdr:col>24</xdr:col>
      <xdr:colOff>358353</xdr:colOff>
      <xdr:row>57</xdr:row>
      <xdr:rowOff>150552</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4971361" y="9197475"/>
          <a:ext cx="169792" cy="508557"/>
          <a:chOff x="242424" y="2711789"/>
          <a:chExt cx="169792" cy="521909"/>
        </a:xfrm>
      </xdr:grpSpPr>
      <xdr:sp macro="" textlink="">
        <xdr:nvSpPr>
          <xdr:cNvPr id="14" name="円/楕円 13">
            <a:extLst>
              <a:ext uri="{FF2B5EF4-FFF2-40B4-BE49-F238E27FC236}">
                <a16:creationId xmlns:a16="http://schemas.microsoft.com/office/drawing/2014/main" id="{00000000-0008-0000-0200-00000E00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242424" y="2711789"/>
            <a:ext cx="152357" cy="521909"/>
            <a:chOff x="1258958" y="2745441"/>
            <a:chExt cx="182256" cy="624328"/>
          </a:xfrm>
        </xdr:grpSpPr>
        <xdr:sp macro="" textlink="">
          <xdr:nvSpPr>
            <xdr:cNvPr id="18" name="フリーフォーム 17">
              <a:extLst>
                <a:ext uri="{FF2B5EF4-FFF2-40B4-BE49-F238E27FC236}">
                  <a16:creationId xmlns:a16="http://schemas.microsoft.com/office/drawing/2014/main" id="{00000000-0008-0000-0200-000012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V="1">
              <a:off x="1360714" y="2745441"/>
              <a:ext cx="4002" cy="62432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16" name="円/楕円 15">
            <a:extLst>
              <a:ext uri="{FF2B5EF4-FFF2-40B4-BE49-F238E27FC236}">
                <a16:creationId xmlns:a16="http://schemas.microsoft.com/office/drawing/2014/main" id="{00000000-0008-0000-0200-00001000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7" name="円/楕円 16">
            <a:extLst>
              <a:ext uri="{FF2B5EF4-FFF2-40B4-BE49-F238E27FC236}">
                <a16:creationId xmlns:a16="http://schemas.microsoft.com/office/drawing/2014/main" id="{00000000-0008-0000-0200-00001100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24</xdr:col>
      <xdr:colOff>567123</xdr:colOff>
      <xdr:row>54</xdr:row>
      <xdr:rowOff>89913</xdr:rowOff>
    </xdr:from>
    <xdr:to>
      <xdr:col>25</xdr:col>
      <xdr:colOff>64169</xdr:colOff>
      <xdr:row>57</xdr:row>
      <xdr:rowOff>94192</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5349923" y="9142473"/>
          <a:ext cx="106646" cy="507199"/>
          <a:chOff x="654286" y="2771886"/>
          <a:chExt cx="182489" cy="527894"/>
        </a:xfrm>
      </xdr:grpSpPr>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656344" y="2771886"/>
            <a:ext cx="153331" cy="527894"/>
            <a:chOff x="1258958" y="2745441"/>
            <a:chExt cx="182256" cy="624328"/>
          </a:xfrm>
        </xdr:grpSpPr>
        <xdr:sp macro="" textlink="">
          <xdr:nvSpPr>
            <xdr:cNvPr id="23" name="フリーフォーム 22">
              <a:extLst>
                <a:ext uri="{FF2B5EF4-FFF2-40B4-BE49-F238E27FC236}">
                  <a16:creationId xmlns:a16="http://schemas.microsoft.com/office/drawing/2014/main" id="{00000000-0008-0000-0200-00001700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flipV="1">
              <a:off x="1360714" y="2745441"/>
              <a:ext cx="4002" cy="624328"/>
            </a:xfrm>
            <a:prstGeom prst="straightConnector1">
              <a:avLst/>
            </a:prstGeom>
            <a:ln w="127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18</xdr:col>
      <xdr:colOff>468081</xdr:colOff>
      <xdr:row>66</xdr:row>
      <xdr:rowOff>166204</xdr:rowOff>
    </xdr:from>
    <xdr:to>
      <xdr:col>22</xdr:col>
      <xdr:colOff>28026</xdr:colOff>
      <xdr:row>69</xdr:row>
      <xdr:rowOff>42379</xdr:rowOff>
    </xdr:to>
    <xdr:sp macro="" textlink="">
      <xdr:nvSpPr>
        <xdr:cNvPr id="38" name="フリーフォーム 37">
          <a:extLst>
            <a:ext uri="{FF2B5EF4-FFF2-40B4-BE49-F238E27FC236}">
              <a16:creationId xmlns:a16="http://schemas.microsoft.com/office/drawing/2014/main" id="{00000000-0008-0000-0200-000026000000}"/>
            </a:ext>
          </a:extLst>
        </xdr:cNvPr>
        <xdr:cNvSpPr/>
      </xdr:nvSpPr>
      <xdr:spPr>
        <a:xfrm>
          <a:off x="13155381" y="11481904"/>
          <a:ext cx="1988820" cy="390525"/>
        </a:xfrm>
        <a:custGeom>
          <a:avLst/>
          <a:gdLst>
            <a:gd name="connsiteX0" fmla="*/ 0 w 1447800"/>
            <a:gd name="connsiteY0" fmla="*/ 0 h 466725"/>
            <a:gd name="connsiteX1" fmla="*/ 1447800 w 1447800"/>
            <a:gd name="connsiteY1" fmla="*/ 0 h 466725"/>
            <a:gd name="connsiteX2" fmla="*/ 1447800 w 1447800"/>
            <a:gd name="connsiteY2" fmla="*/ 466725 h 466725"/>
          </a:gdLst>
          <a:ahLst/>
          <a:cxnLst>
            <a:cxn ang="0">
              <a:pos x="connsiteX0" y="connsiteY0"/>
            </a:cxn>
            <a:cxn ang="0">
              <a:pos x="connsiteX1" y="connsiteY1"/>
            </a:cxn>
            <a:cxn ang="0">
              <a:pos x="connsiteX2" y="connsiteY2"/>
            </a:cxn>
          </a:cxnLst>
          <a:rect l="l" t="t" r="r" b="b"/>
          <a:pathLst>
            <a:path w="1447800" h="466725">
              <a:moveTo>
                <a:pt x="0" y="0"/>
              </a:moveTo>
              <a:lnTo>
                <a:pt x="1447800" y="0"/>
              </a:lnTo>
              <a:lnTo>
                <a:pt x="1447800" y="466725"/>
              </a:lnTo>
            </a:path>
          </a:pathLst>
        </a:cu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120650</xdr:colOff>
      <xdr:row>59</xdr:row>
      <xdr:rowOff>41275</xdr:rowOff>
    </xdr:from>
    <xdr:to>
      <xdr:col>23</xdr:col>
      <xdr:colOff>514350</xdr:colOff>
      <xdr:row>59</xdr:row>
      <xdr:rowOff>41275</xdr:rowOff>
    </xdr:to>
    <xdr:cxnSp macro="">
      <xdr:nvCxnSpPr>
        <xdr:cNvPr id="51" name="直線矢印コネクタ 50">
          <a:extLst>
            <a:ext uri="{FF2B5EF4-FFF2-40B4-BE49-F238E27FC236}">
              <a16:creationId xmlns:a16="http://schemas.microsoft.com/office/drawing/2014/main" id="{00000000-0008-0000-0200-000033000000}"/>
            </a:ext>
          </a:extLst>
        </xdr:cNvPr>
        <xdr:cNvCxnSpPr/>
      </xdr:nvCxnSpPr>
      <xdr:spPr>
        <a:xfrm rot="16200000">
          <a:off x="16119475" y="9959975"/>
          <a:ext cx="0" cy="393700"/>
        </a:xfrm>
        <a:prstGeom prst="straightConnector1">
          <a:avLst/>
        </a:prstGeom>
        <a:ln w="1270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502443</xdr:colOff>
      <xdr:row>0</xdr:row>
      <xdr:rowOff>47624</xdr:rowOff>
    </xdr:from>
    <xdr:to>
      <xdr:col>22</xdr:col>
      <xdr:colOff>654018</xdr:colOff>
      <xdr:row>5</xdr:row>
      <xdr:rowOff>21974</xdr:rowOff>
    </xdr:to>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13894593" y="47624"/>
          <a:ext cx="1875600" cy="8316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2500">
              <a:solidFill>
                <a:srgbClr val="FF0000"/>
              </a:solidFill>
            </a:rPr>
            <a:t>参考資料</a:t>
          </a:r>
        </a:p>
      </xdr:txBody>
    </xdr:sp>
    <xdr:clientData/>
  </xdr:twoCellAnchor>
  <xdr:twoCellAnchor>
    <xdr:from>
      <xdr:col>24</xdr:col>
      <xdr:colOff>333375</xdr:colOff>
      <xdr:row>60</xdr:row>
      <xdr:rowOff>141061</xdr:rowOff>
    </xdr:from>
    <xdr:to>
      <xdr:col>25</xdr:col>
      <xdr:colOff>224313</xdr:colOff>
      <xdr:row>61</xdr:row>
      <xdr:rowOff>92803</xdr:rowOff>
    </xdr:to>
    <xdr:grpSp>
      <xdr:nvGrpSpPr>
        <xdr:cNvPr id="128" name="グループ化 127">
          <a:extLst>
            <a:ext uri="{FF2B5EF4-FFF2-40B4-BE49-F238E27FC236}">
              <a16:creationId xmlns:a16="http://schemas.microsoft.com/office/drawing/2014/main" id="{00000000-0008-0000-0200-000080000000}"/>
            </a:ext>
          </a:extLst>
        </xdr:cNvPr>
        <xdr:cNvGrpSpPr/>
      </xdr:nvGrpSpPr>
      <xdr:grpSpPr>
        <a:xfrm rot="5400000">
          <a:off x="15306753" y="10008883"/>
          <a:ext cx="119382" cy="500538"/>
          <a:chOff x="2803632" y="206776"/>
          <a:chExt cx="173476" cy="816806"/>
        </a:xfrm>
      </xdr:grpSpPr>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2803632" y="206776"/>
            <a:ext cx="173476" cy="756542"/>
            <a:chOff x="2803632" y="206776"/>
            <a:chExt cx="173476" cy="756542"/>
          </a:xfrm>
        </xdr:grpSpPr>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2803632" y="790842"/>
              <a:ext cx="173476" cy="172476"/>
              <a:chOff x="2803632" y="790842"/>
              <a:chExt cx="173476" cy="172476"/>
            </a:xfrm>
          </xdr:grpSpPr>
          <xdr:sp macro="" textlink="">
            <xdr:nvSpPr>
              <xdr:cNvPr id="134" name="円/楕円 133">
                <a:extLst>
                  <a:ext uri="{FF2B5EF4-FFF2-40B4-BE49-F238E27FC236}">
                    <a16:creationId xmlns:a16="http://schemas.microsoft.com/office/drawing/2014/main" id="{00000000-0008-0000-0200-000086000000}"/>
                  </a:ext>
                </a:extLst>
              </xdr:cNvPr>
              <xdr:cNvSpPr/>
            </xdr:nvSpPr>
            <xdr:spPr>
              <a:xfrm>
                <a:off x="2803632" y="790842"/>
                <a:ext cx="173476" cy="17247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35" name="円/楕円 134">
                <a:extLst>
                  <a:ext uri="{FF2B5EF4-FFF2-40B4-BE49-F238E27FC236}">
                    <a16:creationId xmlns:a16="http://schemas.microsoft.com/office/drawing/2014/main" id="{00000000-0008-0000-0200-000087000000}"/>
                  </a:ext>
                </a:extLst>
              </xdr:cNvPr>
              <xdr:cNvSpPr/>
            </xdr:nvSpPr>
            <xdr:spPr>
              <a:xfrm>
                <a:off x="2807112" y="837508"/>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136" name="円/楕円 135">
                <a:extLst>
                  <a:ext uri="{FF2B5EF4-FFF2-40B4-BE49-F238E27FC236}">
                    <a16:creationId xmlns:a16="http://schemas.microsoft.com/office/drawing/2014/main" id="{00000000-0008-0000-0200-000088000000}"/>
                  </a:ext>
                </a:extLst>
              </xdr:cNvPr>
              <xdr:cNvSpPr/>
            </xdr:nvSpPr>
            <xdr:spPr>
              <a:xfrm>
                <a:off x="2893548" y="837774"/>
                <a:ext cx="80604" cy="7667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xnSp macro="">
          <xdr:nvCxnSpPr>
            <xdr:cNvPr id="132" name="直線矢印コネクタ 131">
              <a:extLst>
                <a:ext uri="{FF2B5EF4-FFF2-40B4-BE49-F238E27FC236}">
                  <a16:creationId xmlns:a16="http://schemas.microsoft.com/office/drawing/2014/main" id="{00000000-0008-0000-0200-000084000000}"/>
                </a:ext>
              </a:extLst>
            </xdr:cNvPr>
            <xdr:cNvCxnSpPr/>
          </xdr:nvCxnSpPr>
          <xdr:spPr>
            <a:xfrm>
              <a:off x="2861288" y="206776"/>
              <a:ext cx="3446" cy="517430"/>
            </a:xfrm>
            <a:prstGeom prst="straightConnector1">
              <a:avLst/>
            </a:prstGeom>
            <a:ln w="12700">
              <a:solidFill>
                <a:srgbClr val="FF0000"/>
              </a:solidFill>
              <a:headEnd w="sm" len="med"/>
              <a:tailEnd type="arrow" w="sm" len="med"/>
            </a:ln>
          </xdr:spPr>
          <xdr:style>
            <a:lnRef idx="1">
              <a:schemeClr val="accent1"/>
            </a:lnRef>
            <a:fillRef idx="0">
              <a:schemeClr val="accent1"/>
            </a:fillRef>
            <a:effectRef idx="0">
              <a:schemeClr val="accent1"/>
            </a:effectRef>
            <a:fontRef idx="minor">
              <a:schemeClr val="tx1"/>
            </a:fontRef>
          </xdr:style>
        </xdr:cxnSp>
        <xdr:cxnSp macro="">
          <xdr:nvCxnSpPr>
            <xdr:cNvPr id="133" name="直線矢印コネクタ 132">
              <a:extLst>
                <a:ext uri="{FF2B5EF4-FFF2-40B4-BE49-F238E27FC236}">
                  <a16:creationId xmlns:a16="http://schemas.microsoft.com/office/drawing/2014/main" id="{00000000-0008-0000-0200-000085000000}"/>
                </a:ext>
              </a:extLst>
            </xdr:cNvPr>
            <xdr:cNvCxnSpPr/>
          </xdr:nvCxnSpPr>
          <xdr:spPr>
            <a:xfrm flipV="1">
              <a:off x="2925262" y="206776"/>
              <a:ext cx="3446" cy="517430"/>
            </a:xfrm>
            <a:prstGeom prst="straightConnector1">
              <a:avLst/>
            </a:prstGeom>
            <a:ln w="12700">
              <a:solidFill>
                <a:srgbClr val="FF0000"/>
              </a:solidFill>
              <a:headEnd w="sm" len="med"/>
              <a:tailEnd type="arrow" w="sm" len="med"/>
            </a:ln>
          </xdr:spPr>
          <xdr:style>
            <a:lnRef idx="1">
              <a:schemeClr val="accent1"/>
            </a:lnRef>
            <a:fillRef idx="0">
              <a:schemeClr val="accent1"/>
            </a:fillRef>
            <a:effectRef idx="0">
              <a:schemeClr val="accent1"/>
            </a:effectRef>
            <a:fontRef idx="minor">
              <a:schemeClr val="tx1"/>
            </a:fontRef>
          </xdr:style>
        </xdr:cxnSp>
      </xdr:grpSp>
      <xdr:cxnSp macro="">
        <xdr:nvCxnSpPr>
          <xdr:cNvPr id="130" name="直線矢印コネクタ 129">
            <a:extLst>
              <a:ext uri="{FF2B5EF4-FFF2-40B4-BE49-F238E27FC236}">
                <a16:creationId xmlns:a16="http://schemas.microsoft.com/office/drawing/2014/main" id="{00000000-0008-0000-0200-000082000000}"/>
              </a:ext>
            </a:extLst>
          </xdr:cNvPr>
          <xdr:cNvCxnSpPr/>
        </xdr:nvCxnSpPr>
        <xdr:spPr>
          <a:xfrm flipV="1">
            <a:off x="2893167" y="736337"/>
            <a:ext cx="0" cy="287245"/>
          </a:xfrm>
          <a:prstGeom prst="straightConnector1">
            <a:avLst/>
          </a:prstGeom>
          <a:ln w="12700">
            <a:solidFill>
              <a:srgbClr val="FF000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12424</xdr:colOff>
      <xdr:row>4</xdr:row>
      <xdr:rowOff>14175</xdr:rowOff>
    </xdr:from>
    <xdr:to>
      <xdr:col>25</xdr:col>
      <xdr:colOff>586624</xdr:colOff>
      <xdr:row>7</xdr:row>
      <xdr:rowOff>39825</xdr:rowOff>
    </xdr:to>
    <xdr:sp macro="" textlink="">
      <xdr:nvSpPr>
        <xdr:cNvPr id="1113" name="テキスト ボックス 1112">
          <a:extLst>
            <a:ext uri="{FF2B5EF4-FFF2-40B4-BE49-F238E27FC236}">
              <a16:creationId xmlns:a16="http://schemas.microsoft.com/office/drawing/2014/main" id="{00000000-0008-0000-0200-000059040000}"/>
            </a:ext>
          </a:extLst>
        </xdr:cNvPr>
        <xdr:cNvSpPr txBox="1"/>
      </xdr:nvSpPr>
      <xdr:spPr>
        <a:xfrm>
          <a:off x="16500199" y="699975"/>
          <a:ext cx="1260000" cy="540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900"/>
            <a:t>階段下収納内設置</a:t>
          </a:r>
          <a:endParaRPr kumimoji="1" lang="en-US" altLang="ja-JP" sz="900"/>
        </a:p>
      </xdr:txBody>
    </xdr:sp>
    <xdr:clientData/>
  </xdr:twoCellAnchor>
  <xdr:twoCellAnchor>
    <xdr:from>
      <xdr:col>25</xdr:col>
      <xdr:colOff>540606</xdr:colOff>
      <xdr:row>57</xdr:row>
      <xdr:rowOff>51820</xdr:rowOff>
    </xdr:from>
    <xdr:to>
      <xdr:col>26</xdr:col>
      <xdr:colOff>181527</xdr:colOff>
      <xdr:row>59</xdr:row>
      <xdr:rowOff>22942</xdr:rowOff>
    </xdr:to>
    <xdr:grpSp>
      <xdr:nvGrpSpPr>
        <xdr:cNvPr id="1114" name="グループ化 1113">
          <a:extLst>
            <a:ext uri="{FF2B5EF4-FFF2-40B4-BE49-F238E27FC236}">
              <a16:creationId xmlns:a16="http://schemas.microsoft.com/office/drawing/2014/main" id="{00000000-0008-0000-0200-00005A040000}"/>
            </a:ext>
          </a:extLst>
        </xdr:cNvPr>
        <xdr:cNvGrpSpPr/>
      </xdr:nvGrpSpPr>
      <xdr:grpSpPr>
        <a:xfrm>
          <a:off x="15933006" y="9607300"/>
          <a:ext cx="250521" cy="306402"/>
          <a:chOff x="5983179" y="344960"/>
          <a:chExt cx="317195" cy="319510"/>
        </a:xfrm>
        <a:solidFill>
          <a:schemeClr val="accent4">
            <a:lumMod val="40000"/>
            <a:lumOff val="60000"/>
          </a:schemeClr>
        </a:solidFill>
      </xdr:grpSpPr>
      <xdr:sp macro="" textlink="">
        <xdr:nvSpPr>
          <xdr:cNvPr id="1116" name="正方形/長方形 1115">
            <a:extLst>
              <a:ext uri="{FF2B5EF4-FFF2-40B4-BE49-F238E27FC236}">
                <a16:creationId xmlns:a16="http://schemas.microsoft.com/office/drawing/2014/main" id="{00000000-0008-0000-0200-00005C040000}"/>
              </a:ext>
            </a:extLst>
          </xdr:cNvPr>
          <xdr:cNvSpPr/>
        </xdr:nvSpPr>
        <xdr:spPr>
          <a:xfrm>
            <a:off x="5983179" y="344960"/>
            <a:ext cx="317195" cy="319510"/>
          </a:xfrm>
          <a:prstGeom prst="rect">
            <a:avLst/>
          </a:prstGeom>
          <a:grp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pic>
        <xdr:nvPicPr>
          <xdr:cNvPr id="1117" name="図 1116">
            <a:extLst>
              <a:ext uri="{FF2B5EF4-FFF2-40B4-BE49-F238E27FC236}">
                <a16:creationId xmlns:a16="http://schemas.microsoft.com/office/drawing/2014/main" id="{00000000-0008-0000-0200-00005D04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16195" y="378424"/>
            <a:ext cx="254858" cy="254859"/>
          </a:xfrm>
          <a:prstGeom prst="rect">
            <a:avLst/>
          </a:prstGeom>
          <a:grpFill/>
          <a:ln>
            <a:noFill/>
          </a:ln>
        </xdr:spPr>
      </xdr:pic>
    </xdr:grpSp>
    <xdr:clientData/>
  </xdr:twoCellAnchor>
  <xdr:twoCellAnchor>
    <xdr:from>
      <xdr:col>24</xdr:col>
      <xdr:colOff>503964</xdr:colOff>
      <xdr:row>58</xdr:row>
      <xdr:rowOff>94201</xdr:rowOff>
    </xdr:from>
    <xdr:to>
      <xdr:col>25</xdr:col>
      <xdr:colOff>68802</xdr:colOff>
      <xdr:row>59</xdr:row>
      <xdr:rowOff>85877</xdr:rowOff>
    </xdr:to>
    <xdr:grpSp>
      <xdr:nvGrpSpPr>
        <xdr:cNvPr id="540" name="グループ化 539">
          <a:extLst>
            <a:ext uri="{FF2B5EF4-FFF2-40B4-BE49-F238E27FC236}">
              <a16:creationId xmlns:a16="http://schemas.microsoft.com/office/drawing/2014/main" id="{00000000-0008-0000-0200-00001C020000}"/>
            </a:ext>
          </a:extLst>
        </xdr:cNvPr>
        <xdr:cNvGrpSpPr/>
      </xdr:nvGrpSpPr>
      <xdr:grpSpPr>
        <a:xfrm rot="5400000">
          <a:off x="15294325" y="9809760"/>
          <a:ext cx="159316" cy="174438"/>
          <a:chOff x="4001739" y="2477222"/>
          <a:chExt cx="161765" cy="253434"/>
        </a:xfrm>
      </xdr:grpSpPr>
      <xdr:sp macro="" textlink="">
        <xdr:nvSpPr>
          <xdr:cNvPr id="541" name="ストライプ矢印 540">
            <a:extLst>
              <a:ext uri="{FF2B5EF4-FFF2-40B4-BE49-F238E27FC236}">
                <a16:creationId xmlns:a16="http://schemas.microsoft.com/office/drawing/2014/main" id="{00000000-0008-0000-0200-00001D020000}"/>
              </a:ext>
            </a:extLst>
          </xdr:cNvPr>
          <xdr:cNvSpPr/>
        </xdr:nvSpPr>
        <xdr:spPr>
          <a:xfrm rot="5400000" flipH="1">
            <a:off x="3920022"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2" name="ストライプ矢印 541">
            <a:extLst>
              <a:ext uri="{FF2B5EF4-FFF2-40B4-BE49-F238E27FC236}">
                <a16:creationId xmlns:a16="http://schemas.microsoft.com/office/drawing/2014/main" id="{00000000-0008-0000-0200-00001E020000}"/>
              </a:ext>
            </a:extLst>
          </xdr:cNvPr>
          <xdr:cNvSpPr/>
        </xdr:nvSpPr>
        <xdr:spPr>
          <a:xfrm rot="16200000" flipH="1" flipV="1">
            <a:off x="3991787"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24</xdr:col>
      <xdr:colOff>241692</xdr:colOff>
      <xdr:row>58</xdr:row>
      <xdr:rowOff>74455</xdr:rowOff>
    </xdr:from>
    <xdr:to>
      <xdr:col>24</xdr:col>
      <xdr:colOff>402359</xdr:colOff>
      <xdr:row>59</xdr:row>
      <xdr:rowOff>156101</xdr:rowOff>
    </xdr:to>
    <xdr:grpSp>
      <xdr:nvGrpSpPr>
        <xdr:cNvPr id="544" name="グループ化 543">
          <a:extLst>
            <a:ext uri="{FF2B5EF4-FFF2-40B4-BE49-F238E27FC236}">
              <a16:creationId xmlns:a16="http://schemas.microsoft.com/office/drawing/2014/main" id="{00000000-0008-0000-0200-000020020000}"/>
            </a:ext>
          </a:extLst>
        </xdr:cNvPr>
        <xdr:cNvGrpSpPr/>
      </xdr:nvGrpSpPr>
      <xdr:grpSpPr>
        <a:xfrm rot="10800000">
          <a:off x="15024492" y="9797575"/>
          <a:ext cx="160667" cy="249286"/>
          <a:chOff x="4001739" y="2477222"/>
          <a:chExt cx="161765" cy="253434"/>
        </a:xfrm>
      </xdr:grpSpPr>
      <xdr:sp macro="" textlink="">
        <xdr:nvSpPr>
          <xdr:cNvPr id="545" name="ストライプ矢印 544">
            <a:extLst>
              <a:ext uri="{FF2B5EF4-FFF2-40B4-BE49-F238E27FC236}">
                <a16:creationId xmlns:a16="http://schemas.microsoft.com/office/drawing/2014/main" id="{00000000-0008-0000-0200-000021020000}"/>
              </a:ext>
            </a:extLst>
          </xdr:cNvPr>
          <xdr:cNvSpPr/>
        </xdr:nvSpPr>
        <xdr:spPr>
          <a:xfrm rot="5400000" flipH="1">
            <a:off x="3920022"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6" name="ストライプ矢印 545">
            <a:extLst>
              <a:ext uri="{FF2B5EF4-FFF2-40B4-BE49-F238E27FC236}">
                <a16:creationId xmlns:a16="http://schemas.microsoft.com/office/drawing/2014/main" id="{00000000-0008-0000-0200-000022020000}"/>
              </a:ext>
            </a:extLst>
          </xdr:cNvPr>
          <xdr:cNvSpPr/>
        </xdr:nvSpPr>
        <xdr:spPr>
          <a:xfrm rot="16200000" flipH="1" flipV="1">
            <a:off x="3991787" y="2558939"/>
            <a:ext cx="253434" cy="90000"/>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9</xdr:col>
      <xdr:colOff>348347</xdr:colOff>
      <xdr:row>19</xdr:row>
      <xdr:rowOff>136071</xdr:rowOff>
    </xdr:from>
    <xdr:to>
      <xdr:col>10</xdr:col>
      <xdr:colOff>595998</xdr:colOff>
      <xdr:row>23</xdr:row>
      <xdr:rowOff>168728</xdr:rowOff>
    </xdr:to>
    <xdr:sp macro="" textlink="">
      <xdr:nvSpPr>
        <xdr:cNvPr id="547" name="Rectangle 214" descr="右上がり対角線 (太)">
          <a:extLst>
            <a:ext uri="{FF2B5EF4-FFF2-40B4-BE49-F238E27FC236}">
              <a16:creationId xmlns:a16="http://schemas.microsoft.com/office/drawing/2014/main" id="{00000000-0008-0000-0200-000023020000}"/>
            </a:ext>
          </a:extLst>
        </xdr:cNvPr>
        <xdr:cNvSpPr>
          <a:spLocks noChangeArrowheads="1"/>
        </xdr:cNvSpPr>
      </xdr:nvSpPr>
      <xdr:spPr bwMode="auto">
        <a:xfrm>
          <a:off x="6691997" y="3393621"/>
          <a:ext cx="952501" cy="718457"/>
        </a:xfrm>
        <a:prstGeom prst="rect">
          <a:avLst/>
        </a:prstGeom>
        <a:pattFill prst="wdUpDiag">
          <a:fgClr>
            <a:srgbClr val="FF0000">
              <a:alpha val="21176"/>
            </a:srgbClr>
          </a:fgClr>
          <a:bgClr>
            <a:srgbClr val="FFFFFF">
              <a:alpha val="21176"/>
            </a:srgbClr>
          </a:bgClr>
        </a:pattFill>
        <a:ln w="0">
          <a:noFill/>
          <a:miter lim="800000"/>
          <a:headEnd/>
          <a:tailEnd/>
        </a:ln>
      </xdr:spPr>
    </xdr:sp>
    <xdr:clientData/>
  </xdr:twoCellAnchor>
  <xdr:twoCellAnchor>
    <xdr:from>
      <xdr:col>5</xdr:col>
      <xdr:colOff>495823</xdr:colOff>
      <xdr:row>29</xdr:row>
      <xdr:rowOff>144633</xdr:rowOff>
    </xdr:from>
    <xdr:to>
      <xdr:col>5</xdr:col>
      <xdr:colOff>589423</xdr:colOff>
      <xdr:row>30</xdr:row>
      <xdr:rowOff>66783</xdr:rowOff>
    </xdr:to>
    <xdr:sp macro="" textlink="">
      <xdr:nvSpPr>
        <xdr:cNvPr id="549" name="円/楕円 548">
          <a:extLst>
            <a:ext uri="{FF2B5EF4-FFF2-40B4-BE49-F238E27FC236}">
              <a16:creationId xmlns:a16="http://schemas.microsoft.com/office/drawing/2014/main" id="{00000000-0008-0000-0200-000025020000}"/>
            </a:ext>
          </a:extLst>
        </xdr:cNvPr>
        <xdr:cNvSpPr/>
      </xdr:nvSpPr>
      <xdr:spPr>
        <a:xfrm rot="18900000">
          <a:off x="4020073" y="5116683"/>
          <a:ext cx="93600" cy="93600"/>
        </a:xfrm>
        <a:prstGeom prst="ellipse">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214834</xdr:colOff>
      <xdr:row>27</xdr:row>
      <xdr:rowOff>130345</xdr:rowOff>
    </xdr:from>
    <xdr:to>
      <xdr:col>5</xdr:col>
      <xdr:colOff>317959</xdr:colOff>
      <xdr:row>28</xdr:row>
      <xdr:rowOff>52495</xdr:rowOff>
    </xdr:to>
    <xdr:sp macro="" textlink="">
      <xdr:nvSpPr>
        <xdr:cNvPr id="550" name="円/楕円 549">
          <a:extLst>
            <a:ext uri="{FF2B5EF4-FFF2-40B4-BE49-F238E27FC236}">
              <a16:creationId xmlns:a16="http://schemas.microsoft.com/office/drawing/2014/main" id="{00000000-0008-0000-0200-000026020000}"/>
            </a:ext>
          </a:extLst>
        </xdr:cNvPr>
        <xdr:cNvSpPr/>
      </xdr:nvSpPr>
      <xdr:spPr>
        <a:xfrm rot="18900000">
          <a:off x="3739084" y="4759495"/>
          <a:ext cx="103125" cy="93600"/>
        </a:xfrm>
        <a:prstGeom prst="ellipse">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64590</xdr:colOff>
      <xdr:row>59</xdr:row>
      <xdr:rowOff>80108</xdr:rowOff>
    </xdr:from>
    <xdr:to>
      <xdr:col>25</xdr:col>
      <xdr:colOff>317686</xdr:colOff>
      <xdr:row>59</xdr:row>
      <xdr:rowOff>169497</xdr:rowOff>
    </xdr:to>
    <xdr:sp macro="" textlink="">
      <xdr:nvSpPr>
        <xdr:cNvPr id="553" name="ストライプ矢印 552">
          <a:extLst>
            <a:ext uri="{FF2B5EF4-FFF2-40B4-BE49-F238E27FC236}">
              <a16:creationId xmlns:a16="http://schemas.microsoft.com/office/drawing/2014/main" id="{00000000-0008-0000-0200-000029020000}"/>
            </a:ext>
          </a:extLst>
        </xdr:cNvPr>
        <xdr:cNvSpPr/>
      </xdr:nvSpPr>
      <xdr:spPr>
        <a:xfrm rot="10800000" flipH="1" flipV="1">
          <a:off x="17238165" y="10195658"/>
          <a:ext cx="253096" cy="89389"/>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117870</xdr:colOff>
      <xdr:row>57</xdr:row>
      <xdr:rowOff>83980</xdr:rowOff>
    </xdr:from>
    <xdr:to>
      <xdr:col>25</xdr:col>
      <xdr:colOff>207259</xdr:colOff>
      <xdr:row>58</xdr:row>
      <xdr:rowOff>165626</xdr:rowOff>
    </xdr:to>
    <xdr:sp macro="" textlink="">
      <xdr:nvSpPr>
        <xdr:cNvPr id="554" name="ストライプ矢印 553">
          <a:extLst>
            <a:ext uri="{FF2B5EF4-FFF2-40B4-BE49-F238E27FC236}">
              <a16:creationId xmlns:a16="http://schemas.microsoft.com/office/drawing/2014/main" id="{00000000-0008-0000-0200-00002A020000}"/>
            </a:ext>
          </a:extLst>
        </xdr:cNvPr>
        <xdr:cNvSpPr/>
      </xdr:nvSpPr>
      <xdr:spPr>
        <a:xfrm rot="5400000" flipH="1" flipV="1">
          <a:off x="17209592" y="9938483"/>
          <a:ext cx="253096" cy="89389"/>
        </a:xfrm>
        <a:prstGeom prst="striped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382061</xdr:colOff>
      <xdr:row>23</xdr:row>
      <xdr:rowOff>135972</xdr:rowOff>
    </xdr:from>
    <xdr:to>
      <xdr:col>5</xdr:col>
      <xdr:colOff>446426</xdr:colOff>
      <xdr:row>24</xdr:row>
      <xdr:rowOff>29322</xdr:rowOff>
    </xdr:to>
    <xdr:sp macro="" textlink="">
      <xdr:nvSpPr>
        <xdr:cNvPr id="555" name="円/楕円 554">
          <a:extLst>
            <a:ext uri="{FF2B5EF4-FFF2-40B4-BE49-F238E27FC236}">
              <a16:creationId xmlns:a16="http://schemas.microsoft.com/office/drawing/2014/main" id="{00000000-0008-0000-0200-00002B020000}"/>
            </a:ext>
          </a:extLst>
        </xdr:cNvPr>
        <xdr:cNvSpPr/>
      </xdr:nvSpPr>
      <xdr:spPr>
        <a:xfrm>
          <a:off x="3906311" y="4079322"/>
          <a:ext cx="64365" cy="64800"/>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24</xdr:col>
      <xdr:colOff>158973</xdr:colOff>
      <xdr:row>24</xdr:row>
      <xdr:rowOff>4525</xdr:rowOff>
    </xdr:from>
    <xdr:to>
      <xdr:col>24</xdr:col>
      <xdr:colOff>536120</xdr:colOff>
      <xdr:row>24</xdr:row>
      <xdr:rowOff>136400</xdr:rowOff>
    </xdr:to>
    <xdr:grpSp>
      <xdr:nvGrpSpPr>
        <xdr:cNvPr id="190" name="グループ化 189">
          <a:extLst>
            <a:ext uri="{FF2B5EF4-FFF2-40B4-BE49-F238E27FC236}">
              <a16:creationId xmlns:a16="http://schemas.microsoft.com/office/drawing/2014/main" id="{00000000-0008-0000-0200-0000BE000000}"/>
            </a:ext>
          </a:extLst>
        </xdr:cNvPr>
        <xdr:cNvGrpSpPr/>
      </xdr:nvGrpSpPr>
      <xdr:grpSpPr>
        <a:xfrm>
          <a:off x="14941773" y="4027885"/>
          <a:ext cx="377147" cy="131875"/>
          <a:chOff x="2308842" y="4064795"/>
          <a:chExt cx="375304" cy="129212"/>
        </a:xfrm>
      </xdr:grpSpPr>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rot="5400000">
            <a:off x="2456221" y="4093401"/>
            <a:ext cx="129212" cy="72000"/>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192" name="グループ化 191">
            <a:extLst>
              <a:ext uri="{FF2B5EF4-FFF2-40B4-BE49-F238E27FC236}">
                <a16:creationId xmlns:a16="http://schemas.microsoft.com/office/drawing/2014/main" id="{00000000-0008-0000-0200-0000C0000000}"/>
              </a:ext>
            </a:extLst>
          </xdr:cNvPr>
          <xdr:cNvGrpSpPr/>
        </xdr:nvGrpSpPr>
        <xdr:grpSpPr>
          <a:xfrm>
            <a:off x="2308842" y="4070356"/>
            <a:ext cx="375304" cy="108567"/>
            <a:chOff x="2308842" y="4070356"/>
            <a:chExt cx="375304" cy="108567"/>
          </a:xfrm>
        </xdr:grpSpPr>
        <xdr:sp macro="" textlink="">
          <xdr:nvSpPr>
            <xdr:cNvPr id="193" name="フリーフォーム 192">
              <a:extLst>
                <a:ext uri="{FF2B5EF4-FFF2-40B4-BE49-F238E27FC236}">
                  <a16:creationId xmlns:a16="http://schemas.microsoft.com/office/drawing/2014/main" id="{00000000-0008-0000-0200-0000C1000000}"/>
                </a:ext>
              </a:extLst>
            </xdr:cNvPr>
            <xdr:cNvSpPr/>
          </xdr:nvSpPr>
          <xdr:spPr>
            <a:xfrm flipH="1">
              <a:off x="2332899" y="4070356"/>
              <a:ext cx="88742" cy="10856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94" name="直線矢印コネクタ 193">
              <a:extLst>
                <a:ext uri="{FF2B5EF4-FFF2-40B4-BE49-F238E27FC236}">
                  <a16:creationId xmlns:a16="http://schemas.microsoft.com/office/drawing/2014/main" id="{00000000-0008-0000-0200-0000C2000000}"/>
                </a:ext>
              </a:extLst>
            </xdr:cNvPr>
            <xdr:cNvCxnSpPr/>
          </xdr:nvCxnSpPr>
          <xdr:spPr>
            <a:xfrm rot="5400000" flipV="1">
              <a:off x="2496494" y="3941749"/>
              <a:ext cx="0" cy="375304"/>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63046</xdr:colOff>
      <xdr:row>26</xdr:row>
      <xdr:rowOff>21927</xdr:rowOff>
    </xdr:from>
    <xdr:to>
      <xdr:col>24</xdr:col>
      <xdr:colOff>448863</xdr:colOff>
      <xdr:row>26</xdr:row>
      <xdr:rowOff>155278</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14845846" y="4380567"/>
          <a:ext cx="385817" cy="133351"/>
          <a:chOff x="6308870" y="2871804"/>
          <a:chExt cx="385817" cy="130688"/>
        </a:xfrm>
      </xdr:grpSpPr>
      <xdr:grpSp>
        <xdr:nvGrpSpPr>
          <xdr:cNvPr id="196" name="グループ化 195">
            <a:extLst>
              <a:ext uri="{FF2B5EF4-FFF2-40B4-BE49-F238E27FC236}">
                <a16:creationId xmlns:a16="http://schemas.microsoft.com/office/drawing/2014/main" id="{00000000-0008-0000-0200-0000C4000000}"/>
              </a:ext>
            </a:extLst>
          </xdr:cNvPr>
          <xdr:cNvGrpSpPr/>
        </xdr:nvGrpSpPr>
        <xdr:grpSpPr>
          <a:xfrm>
            <a:off x="6469628" y="2872892"/>
            <a:ext cx="128605" cy="129600"/>
            <a:chOff x="6469628" y="2872892"/>
            <a:chExt cx="128605" cy="129600"/>
          </a:xfrm>
        </xdr:grpSpPr>
        <xdr:sp macro="" textlink="">
          <xdr:nvSpPr>
            <xdr:cNvPr id="200" name="円/楕円 199">
              <a:extLst>
                <a:ext uri="{FF2B5EF4-FFF2-40B4-BE49-F238E27FC236}">
                  <a16:creationId xmlns:a16="http://schemas.microsoft.com/office/drawing/2014/main" id="{00000000-0008-0000-0200-0000C8000000}"/>
                </a:ext>
              </a:extLst>
            </xdr:cNvPr>
            <xdr:cNvSpPr/>
          </xdr:nvSpPr>
          <xdr:spPr>
            <a:xfrm rot="5400000">
              <a:off x="6469131" y="2873389"/>
              <a:ext cx="129600" cy="128605"/>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01" name="グループ化 200">
              <a:extLst>
                <a:ext uri="{FF2B5EF4-FFF2-40B4-BE49-F238E27FC236}">
                  <a16:creationId xmlns:a16="http://schemas.microsoft.com/office/drawing/2014/main" id="{00000000-0008-0000-0200-0000C9000000}"/>
                </a:ext>
              </a:extLst>
            </xdr:cNvPr>
            <xdr:cNvGrpSpPr/>
          </xdr:nvGrpSpPr>
          <xdr:grpSpPr>
            <a:xfrm>
              <a:off x="6505168" y="2880090"/>
              <a:ext cx="57526" cy="115202"/>
              <a:chOff x="6819051" y="2872891"/>
              <a:chExt cx="57526" cy="115202"/>
            </a:xfrm>
          </xdr:grpSpPr>
          <xdr:sp macro="" textlink="">
            <xdr:nvSpPr>
              <xdr:cNvPr id="202" name="円/楕円 201">
                <a:extLst>
                  <a:ext uri="{FF2B5EF4-FFF2-40B4-BE49-F238E27FC236}">
                    <a16:creationId xmlns:a16="http://schemas.microsoft.com/office/drawing/2014/main" id="{00000000-0008-0000-0200-0000CA00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03" name="円/楕円 202">
                <a:extLst>
                  <a:ext uri="{FF2B5EF4-FFF2-40B4-BE49-F238E27FC236}">
                    <a16:creationId xmlns:a16="http://schemas.microsoft.com/office/drawing/2014/main" id="{00000000-0008-0000-0200-0000CB00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197" name="グループ化 196">
            <a:extLst>
              <a:ext uri="{FF2B5EF4-FFF2-40B4-BE49-F238E27FC236}">
                <a16:creationId xmlns:a16="http://schemas.microsoft.com/office/drawing/2014/main" id="{00000000-0008-0000-0200-0000C5000000}"/>
              </a:ext>
            </a:extLst>
          </xdr:cNvPr>
          <xdr:cNvGrpSpPr/>
        </xdr:nvGrpSpPr>
        <xdr:grpSpPr>
          <a:xfrm>
            <a:off x="6308870" y="2871804"/>
            <a:ext cx="385817" cy="119077"/>
            <a:chOff x="6308870" y="2871804"/>
            <a:chExt cx="385817" cy="119077"/>
          </a:xfrm>
        </xdr:grpSpPr>
        <xdr:sp macro="" textlink="">
          <xdr:nvSpPr>
            <xdr:cNvPr id="198" name="フリーフォーム 197">
              <a:extLst>
                <a:ext uri="{FF2B5EF4-FFF2-40B4-BE49-F238E27FC236}">
                  <a16:creationId xmlns:a16="http://schemas.microsoft.com/office/drawing/2014/main" id="{00000000-0008-0000-0200-0000C6000000}"/>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99" name="直線矢印コネクタ 198">
              <a:extLst>
                <a:ext uri="{FF2B5EF4-FFF2-40B4-BE49-F238E27FC236}">
                  <a16:creationId xmlns:a16="http://schemas.microsoft.com/office/drawing/2014/main" id="{00000000-0008-0000-0200-0000C7000000}"/>
                </a:ext>
              </a:extLst>
            </xdr:cNvPr>
            <xdr:cNvCxnSpPr/>
          </xdr:nvCxnSpPr>
          <xdr:spPr>
            <a:xfrm rot="5400000" flipV="1">
              <a:off x="6500471" y="2744783"/>
              <a:ext cx="2615" cy="385817"/>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23</xdr:col>
      <xdr:colOff>530644</xdr:colOff>
      <xdr:row>25</xdr:row>
      <xdr:rowOff>62737</xdr:rowOff>
    </xdr:from>
    <xdr:to>
      <xdr:col>23</xdr:col>
      <xdr:colOff>663175</xdr:colOff>
      <xdr:row>27</xdr:row>
      <xdr:rowOff>105655</xdr:rowOff>
    </xdr:to>
    <xdr:grpSp>
      <xdr:nvGrpSpPr>
        <xdr:cNvPr id="204" name="グループ化 203">
          <a:extLst>
            <a:ext uri="{FF2B5EF4-FFF2-40B4-BE49-F238E27FC236}">
              <a16:creationId xmlns:a16="http://schemas.microsoft.com/office/drawing/2014/main" id="{00000000-0008-0000-0200-0000CC000000}"/>
            </a:ext>
          </a:extLst>
        </xdr:cNvPr>
        <xdr:cNvGrpSpPr/>
      </xdr:nvGrpSpPr>
      <xdr:grpSpPr>
        <a:xfrm rot="16200000">
          <a:off x="14554341" y="4403240"/>
          <a:ext cx="378198" cy="79191"/>
          <a:chOff x="6308870" y="2871804"/>
          <a:chExt cx="385817" cy="130688"/>
        </a:xfrm>
      </xdr:grpSpPr>
      <xdr:grpSp>
        <xdr:nvGrpSpPr>
          <xdr:cNvPr id="205" name="グループ化 204">
            <a:extLst>
              <a:ext uri="{FF2B5EF4-FFF2-40B4-BE49-F238E27FC236}">
                <a16:creationId xmlns:a16="http://schemas.microsoft.com/office/drawing/2014/main" id="{00000000-0008-0000-0200-0000CD000000}"/>
              </a:ext>
            </a:extLst>
          </xdr:cNvPr>
          <xdr:cNvGrpSpPr/>
        </xdr:nvGrpSpPr>
        <xdr:grpSpPr>
          <a:xfrm>
            <a:off x="6469628" y="2872892"/>
            <a:ext cx="128605" cy="129600"/>
            <a:chOff x="6469628" y="2872892"/>
            <a:chExt cx="128605" cy="129600"/>
          </a:xfrm>
        </xdr:grpSpPr>
        <xdr:sp macro="" textlink="">
          <xdr:nvSpPr>
            <xdr:cNvPr id="209" name="円/楕円 208">
              <a:extLst>
                <a:ext uri="{FF2B5EF4-FFF2-40B4-BE49-F238E27FC236}">
                  <a16:creationId xmlns:a16="http://schemas.microsoft.com/office/drawing/2014/main" id="{00000000-0008-0000-0200-0000D1000000}"/>
                </a:ext>
              </a:extLst>
            </xdr:cNvPr>
            <xdr:cNvSpPr/>
          </xdr:nvSpPr>
          <xdr:spPr>
            <a:xfrm rot="5400000">
              <a:off x="6469131" y="2873389"/>
              <a:ext cx="129600" cy="128605"/>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10" name="グループ化 209">
              <a:extLst>
                <a:ext uri="{FF2B5EF4-FFF2-40B4-BE49-F238E27FC236}">
                  <a16:creationId xmlns:a16="http://schemas.microsoft.com/office/drawing/2014/main" id="{00000000-0008-0000-0200-0000D2000000}"/>
                </a:ext>
              </a:extLst>
            </xdr:cNvPr>
            <xdr:cNvGrpSpPr/>
          </xdr:nvGrpSpPr>
          <xdr:grpSpPr>
            <a:xfrm>
              <a:off x="6505168" y="2880090"/>
              <a:ext cx="57526" cy="115202"/>
              <a:chOff x="6819051" y="2872891"/>
              <a:chExt cx="57526" cy="115202"/>
            </a:xfrm>
          </xdr:grpSpPr>
          <xdr:sp macro="" textlink="">
            <xdr:nvSpPr>
              <xdr:cNvPr id="211" name="円/楕円 210">
                <a:extLst>
                  <a:ext uri="{FF2B5EF4-FFF2-40B4-BE49-F238E27FC236}">
                    <a16:creationId xmlns:a16="http://schemas.microsoft.com/office/drawing/2014/main" id="{00000000-0008-0000-0200-0000D300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12" name="円/楕円 211">
                <a:extLst>
                  <a:ext uri="{FF2B5EF4-FFF2-40B4-BE49-F238E27FC236}">
                    <a16:creationId xmlns:a16="http://schemas.microsoft.com/office/drawing/2014/main" id="{00000000-0008-0000-0200-0000D400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206" name="グループ化 205">
            <a:extLst>
              <a:ext uri="{FF2B5EF4-FFF2-40B4-BE49-F238E27FC236}">
                <a16:creationId xmlns:a16="http://schemas.microsoft.com/office/drawing/2014/main" id="{00000000-0008-0000-0200-0000CE000000}"/>
              </a:ext>
            </a:extLst>
          </xdr:cNvPr>
          <xdr:cNvGrpSpPr/>
        </xdr:nvGrpSpPr>
        <xdr:grpSpPr>
          <a:xfrm>
            <a:off x="6308870" y="2871804"/>
            <a:ext cx="385817" cy="119077"/>
            <a:chOff x="6308870" y="2871804"/>
            <a:chExt cx="385817" cy="119077"/>
          </a:xfrm>
        </xdr:grpSpPr>
        <xdr:sp macro="" textlink="">
          <xdr:nvSpPr>
            <xdr:cNvPr id="207" name="フリーフォーム 206">
              <a:extLst>
                <a:ext uri="{FF2B5EF4-FFF2-40B4-BE49-F238E27FC236}">
                  <a16:creationId xmlns:a16="http://schemas.microsoft.com/office/drawing/2014/main" id="{00000000-0008-0000-0200-0000CF000000}"/>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08" name="直線矢印コネクタ 207">
              <a:extLst>
                <a:ext uri="{FF2B5EF4-FFF2-40B4-BE49-F238E27FC236}">
                  <a16:creationId xmlns:a16="http://schemas.microsoft.com/office/drawing/2014/main" id="{00000000-0008-0000-0200-0000D0000000}"/>
                </a:ext>
              </a:extLst>
            </xdr:cNvPr>
            <xdr:cNvCxnSpPr/>
          </xdr:nvCxnSpPr>
          <xdr:spPr>
            <a:xfrm rot="5400000" flipV="1">
              <a:off x="6500471" y="2744783"/>
              <a:ext cx="2615" cy="385817"/>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201369</xdr:colOff>
      <xdr:row>29</xdr:row>
      <xdr:rowOff>82269</xdr:rowOff>
    </xdr:from>
    <xdr:to>
      <xdr:col>24</xdr:col>
      <xdr:colOff>522276</xdr:colOff>
      <xdr:row>34</xdr:row>
      <xdr:rowOff>45082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14984169" y="4943829"/>
          <a:ext cx="320907" cy="801013"/>
          <a:chOff x="16631994" y="4978119"/>
          <a:chExt cx="320907" cy="820063"/>
        </a:xfrm>
      </xdr:grpSpPr>
      <xdr:grpSp>
        <xdr:nvGrpSpPr>
          <xdr:cNvPr id="214" name="グループ化 213">
            <a:extLst>
              <a:ext uri="{FF2B5EF4-FFF2-40B4-BE49-F238E27FC236}">
                <a16:creationId xmlns:a16="http://schemas.microsoft.com/office/drawing/2014/main" id="{00000000-0008-0000-0200-0000D6000000}"/>
              </a:ext>
            </a:extLst>
          </xdr:cNvPr>
          <xdr:cNvGrpSpPr/>
        </xdr:nvGrpSpPr>
        <xdr:grpSpPr>
          <a:xfrm>
            <a:off x="16631994" y="4978119"/>
            <a:ext cx="320907" cy="196080"/>
            <a:chOff x="3498949" y="5060728"/>
            <a:chExt cx="320907" cy="196717"/>
          </a:xfrm>
        </xdr:grpSpPr>
        <xdr:grpSp>
          <xdr:nvGrpSpPr>
            <xdr:cNvPr id="224" name="グループ化 223">
              <a:extLst>
                <a:ext uri="{FF2B5EF4-FFF2-40B4-BE49-F238E27FC236}">
                  <a16:creationId xmlns:a16="http://schemas.microsoft.com/office/drawing/2014/main" id="{00000000-0008-0000-0200-0000E0000000}"/>
                </a:ext>
              </a:extLst>
            </xdr:cNvPr>
            <xdr:cNvGrpSpPr/>
          </xdr:nvGrpSpPr>
          <xdr:grpSpPr>
            <a:xfrm rot="4500000">
              <a:off x="3498975" y="5064034"/>
              <a:ext cx="193385" cy="193438"/>
              <a:chOff x="3360473" y="4587045"/>
              <a:chExt cx="192279" cy="196312"/>
            </a:xfrm>
          </xdr:grpSpPr>
          <xdr:sp macro="" textlink="">
            <xdr:nvSpPr>
              <xdr:cNvPr id="226" name="フリーフォーム 225">
                <a:extLst>
                  <a:ext uri="{FF2B5EF4-FFF2-40B4-BE49-F238E27FC236}">
                    <a16:creationId xmlns:a16="http://schemas.microsoft.com/office/drawing/2014/main" id="{00000000-0008-0000-0200-0000E200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27" name="直線矢印コネクタ 226">
                <a:extLst>
                  <a:ext uri="{FF2B5EF4-FFF2-40B4-BE49-F238E27FC236}">
                    <a16:creationId xmlns:a16="http://schemas.microsoft.com/office/drawing/2014/main" id="{00000000-0008-0000-0200-0000E300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225" name="直線矢印コネクタ 224">
              <a:extLst>
                <a:ext uri="{FF2B5EF4-FFF2-40B4-BE49-F238E27FC236}">
                  <a16:creationId xmlns:a16="http://schemas.microsoft.com/office/drawing/2014/main" id="{00000000-0008-0000-0200-0000E100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16727647" y="5219729"/>
            <a:ext cx="129600" cy="578453"/>
            <a:chOff x="16727647" y="5219729"/>
            <a:chExt cx="129600" cy="578453"/>
          </a:xfrm>
        </xdr:grpSpPr>
        <xdr:cxnSp macro="">
          <xdr:nvCxnSpPr>
            <xdr:cNvPr id="216" name="直線矢印コネクタ 215">
              <a:extLst>
                <a:ext uri="{FF2B5EF4-FFF2-40B4-BE49-F238E27FC236}">
                  <a16:creationId xmlns:a16="http://schemas.microsoft.com/office/drawing/2014/main" id="{00000000-0008-0000-0200-0000D8000000}"/>
                </a:ext>
              </a:extLst>
            </xdr:cNvPr>
            <xdr:cNvCxnSpPr/>
          </xdr:nvCxnSpPr>
          <xdr:spPr>
            <a:xfrm rot="10800000" flipV="1">
              <a:off x="16792448" y="5431744"/>
              <a:ext cx="0" cy="366438"/>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217" name="グループ化 216">
              <a:extLst>
                <a:ext uri="{FF2B5EF4-FFF2-40B4-BE49-F238E27FC236}">
                  <a16:creationId xmlns:a16="http://schemas.microsoft.com/office/drawing/2014/main" id="{00000000-0008-0000-0200-0000D9000000}"/>
                </a:ext>
              </a:extLst>
            </xdr:cNvPr>
            <xdr:cNvGrpSpPr/>
          </xdr:nvGrpSpPr>
          <xdr:grpSpPr>
            <a:xfrm>
              <a:off x="16727647" y="5219729"/>
              <a:ext cx="129600" cy="203423"/>
              <a:chOff x="3830054" y="5407899"/>
              <a:chExt cx="129600" cy="204084"/>
            </a:xfrm>
          </xdr:grpSpPr>
          <xdr:grpSp>
            <xdr:nvGrpSpPr>
              <xdr:cNvPr id="218" name="グループ化 217">
                <a:extLst>
                  <a:ext uri="{FF2B5EF4-FFF2-40B4-BE49-F238E27FC236}">
                    <a16:creationId xmlns:a16="http://schemas.microsoft.com/office/drawing/2014/main" id="{00000000-0008-0000-0200-0000DA000000}"/>
                  </a:ext>
                </a:extLst>
              </xdr:cNvPr>
              <xdr:cNvGrpSpPr/>
            </xdr:nvGrpSpPr>
            <xdr:grpSpPr>
              <a:xfrm rot="16200000">
                <a:off x="3830551" y="5445141"/>
                <a:ext cx="128605" cy="129600"/>
                <a:chOff x="6469628" y="2872892"/>
                <a:chExt cx="128605" cy="129600"/>
              </a:xfrm>
            </xdr:grpSpPr>
            <xdr:sp macro="" textlink="">
              <xdr:nvSpPr>
                <xdr:cNvPr id="220" name="円/楕円 219">
                  <a:extLst>
                    <a:ext uri="{FF2B5EF4-FFF2-40B4-BE49-F238E27FC236}">
                      <a16:creationId xmlns:a16="http://schemas.microsoft.com/office/drawing/2014/main" id="{00000000-0008-0000-0200-0000DC00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21" name="グループ化 220">
                  <a:extLst>
                    <a:ext uri="{FF2B5EF4-FFF2-40B4-BE49-F238E27FC236}">
                      <a16:creationId xmlns:a16="http://schemas.microsoft.com/office/drawing/2014/main" id="{00000000-0008-0000-0200-0000DD000000}"/>
                    </a:ext>
                  </a:extLst>
                </xdr:cNvPr>
                <xdr:cNvGrpSpPr/>
              </xdr:nvGrpSpPr>
              <xdr:grpSpPr>
                <a:xfrm>
                  <a:off x="6505168" y="2880090"/>
                  <a:ext cx="57526" cy="115202"/>
                  <a:chOff x="6819051" y="2872891"/>
                  <a:chExt cx="57526" cy="115202"/>
                </a:xfrm>
              </xdr:grpSpPr>
              <xdr:sp macro="" textlink="">
                <xdr:nvSpPr>
                  <xdr:cNvPr id="222" name="円/楕円 221">
                    <a:extLst>
                      <a:ext uri="{FF2B5EF4-FFF2-40B4-BE49-F238E27FC236}">
                        <a16:creationId xmlns:a16="http://schemas.microsoft.com/office/drawing/2014/main" id="{00000000-0008-0000-0200-0000DE00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23" name="円/楕円 222">
                    <a:extLst>
                      <a:ext uri="{FF2B5EF4-FFF2-40B4-BE49-F238E27FC236}">
                        <a16:creationId xmlns:a16="http://schemas.microsoft.com/office/drawing/2014/main" id="{00000000-0008-0000-0200-0000DF00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219" name="直線矢印コネクタ 218">
                <a:extLst>
                  <a:ext uri="{FF2B5EF4-FFF2-40B4-BE49-F238E27FC236}">
                    <a16:creationId xmlns:a16="http://schemas.microsoft.com/office/drawing/2014/main" id="{00000000-0008-0000-0200-0000DB00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23</xdr:col>
      <xdr:colOff>399090</xdr:colOff>
      <xdr:row>29</xdr:row>
      <xdr:rowOff>89644</xdr:rowOff>
    </xdr:from>
    <xdr:to>
      <xdr:col>24</xdr:col>
      <xdr:colOff>33787</xdr:colOff>
      <xdr:row>34</xdr:row>
      <xdr:rowOff>55120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4572290" y="4951204"/>
          <a:ext cx="244297" cy="803676"/>
          <a:chOff x="16229640" y="4995019"/>
          <a:chExt cx="320497" cy="822726"/>
        </a:xfrm>
      </xdr:grpSpPr>
      <xdr:grpSp>
        <xdr:nvGrpSpPr>
          <xdr:cNvPr id="229" name="グループ化 228">
            <a:extLst>
              <a:ext uri="{FF2B5EF4-FFF2-40B4-BE49-F238E27FC236}">
                <a16:creationId xmlns:a16="http://schemas.microsoft.com/office/drawing/2014/main" id="{00000000-0008-0000-0200-0000E5000000}"/>
              </a:ext>
            </a:extLst>
          </xdr:cNvPr>
          <xdr:cNvGrpSpPr/>
        </xdr:nvGrpSpPr>
        <xdr:grpSpPr>
          <a:xfrm>
            <a:off x="16229640" y="4995019"/>
            <a:ext cx="320497" cy="196717"/>
            <a:chOff x="3498949" y="5060728"/>
            <a:chExt cx="320907" cy="196717"/>
          </a:xfrm>
        </xdr:grpSpPr>
        <xdr:grpSp>
          <xdr:nvGrpSpPr>
            <xdr:cNvPr id="239" name="グループ化 238">
              <a:extLst>
                <a:ext uri="{FF2B5EF4-FFF2-40B4-BE49-F238E27FC236}">
                  <a16:creationId xmlns:a16="http://schemas.microsoft.com/office/drawing/2014/main" id="{00000000-0008-0000-0200-0000EF000000}"/>
                </a:ext>
              </a:extLst>
            </xdr:cNvPr>
            <xdr:cNvGrpSpPr/>
          </xdr:nvGrpSpPr>
          <xdr:grpSpPr>
            <a:xfrm rot="4500000">
              <a:off x="3498975" y="5064034"/>
              <a:ext cx="193385" cy="193438"/>
              <a:chOff x="3360473" y="4587045"/>
              <a:chExt cx="192279" cy="196312"/>
            </a:xfrm>
          </xdr:grpSpPr>
          <xdr:sp macro="" textlink="">
            <xdr:nvSpPr>
              <xdr:cNvPr id="241" name="フリーフォーム 240">
                <a:extLst>
                  <a:ext uri="{FF2B5EF4-FFF2-40B4-BE49-F238E27FC236}">
                    <a16:creationId xmlns:a16="http://schemas.microsoft.com/office/drawing/2014/main" id="{00000000-0008-0000-0200-0000F100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42" name="直線矢印コネクタ 241">
                <a:extLst>
                  <a:ext uri="{FF2B5EF4-FFF2-40B4-BE49-F238E27FC236}">
                    <a16:creationId xmlns:a16="http://schemas.microsoft.com/office/drawing/2014/main" id="{00000000-0008-0000-0200-0000F200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240" name="直線矢印コネクタ 239">
              <a:extLst>
                <a:ext uri="{FF2B5EF4-FFF2-40B4-BE49-F238E27FC236}">
                  <a16:creationId xmlns:a16="http://schemas.microsoft.com/office/drawing/2014/main" id="{00000000-0008-0000-0200-0000F000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6325171" y="5237414"/>
            <a:ext cx="129434" cy="580331"/>
            <a:chOff x="16325171" y="5237414"/>
            <a:chExt cx="129434" cy="580331"/>
          </a:xfrm>
        </xdr:grpSpPr>
        <xdr:cxnSp macro="">
          <xdr:nvCxnSpPr>
            <xdr:cNvPr id="231" name="直線矢印コネクタ 230">
              <a:extLst>
                <a:ext uri="{FF2B5EF4-FFF2-40B4-BE49-F238E27FC236}">
                  <a16:creationId xmlns:a16="http://schemas.microsoft.com/office/drawing/2014/main" id="{00000000-0008-0000-0200-0000E7000000}"/>
                </a:ext>
              </a:extLst>
            </xdr:cNvPr>
            <xdr:cNvCxnSpPr/>
          </xdr:nvCxnSpPr>
          <xdr:spPr>
            <a:xfrm rot="10800000" flipV="1">
              <a:off x="16391105" y="5450118"/>
              <a:ext cx="0" cy="367627"/>
            </a:xfrm>
            <a:prstGeom prst="straightConnector1">
              <a:avLst/>
            </a:prstGeom>
            <a:ln w="12700">
              <a:solidFill>
                <a:srgbClr val="0070C0"/>
              </a:solidFill>
              <a:headEnd type="arrow" w="sm" len="sm"/>
              <a:tailEnd type="none" w="sm" len="sm"/>
            </a:ln>
          </xdr:spPr>
          <xdr:style>
            <a:lnRef idx="1">
              <a:schemeClr val="accent1"/>
            </a:lnRef>
            <a:fillRef idx="0">
              <a:schemeClr val="accent1"/>
            </a:fillRef>
            <a:effectRef idx="0">
              <a:schemeClr val="accent1"/>
            </a:effectRef>
            <a:fontRef idx="minor">
              <a:schemeClr val="tx1"/>
            </a:fontRef>
          </xdr:style>
        </xdr:cxnSp>
        <xdr:grpSp>
          <xdr:nvGrpSpPr>
            <xdr:cNvPr id="232" name="グループ化 231">
              <a:extLst>
                <a:ext uri="{FF2B5EF4-FFF2-40B4-BE49-F238E27FC236}">
                  <a16:creationId xmlns:a16="http://schemas.microsoft.com/office/drawing/2014/main" id="{00000000-0008-0000-0200-0000E8000000}"/>
                </a:ext>
              </a:extLst>
            </xdr:cNvPr>
            <xdr:cNvGrpSpPr/>
          </xdr:nvGrpSpPr>
          <xdr:grpSpPr>
            <a:xfrm>
              <a:off x="16325171" y="5237414"/>
              <a:ext cx="129434" cy="204084"/>
              <a:chOff x="3830054" y="5407899"/>
              <a:chExt cx="129600" cy="204084"/>
            </a:xfrm>
          </xdr:grpSpPr>
          <xdr:grpSp>
            <xdr:nvGrpSpPr>
              <xdr:cNvPr id="233" name="グループ化 232">
                <a:extLst>
                  <a:ext uri="{FF2B5EF4-FFF2-40B4-BE49-F238E27FC236}">
                    <a16:creationId xmlns:a16="http://schemas.microsoft.com/office/drawing/2014/main" id="{00000000-0008-0000-0200-0000E9000000}"/>
                  </a:ext>
                </a:extLst>
              </xdr:cNvPr>
              <xdr:cNvGrpSpPr/>
            </xdr:nvGrpSpPr>
            <xdr:grpSpPr>
              <a:xfrm rot="16200000">
                <a:off x="3830551" y="5445141"/>
                <a:ext cx="128605" cy="129600"/>
                <a:chOff x="6469628" y="2872892"/>
                <a:chExt cx="128605" cy="129600"/>
              </a:xfrm>
            </xdr:grpSpPr>
            <xdr:sp macro="" textlink="">
              <xdr:nvSpPr>
                <xdr:cNvPr id="235" name="円/楕円 234">
                  <a:extLst>
                    <a:ext uri="{FF2B5EF4-FFF2-40B4-BE49-F238E27FC236}">
                      <a16:creationId xmlns:a16="http://schemas.microsoft.com/office/drawing/2014/main" id="{00000000-0008-0000-0200-0000EB00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36" name="グループ化 235">
                  <a:extLst>
                    <a:ext uri="{FF2B5EF4-FFF2-40B4-BE49-F238E27FC236}">
                      <a16:creationId xmlns:a16="http://schemas.microsoft.com/office/drawing/2014/main" id="{00000000-0008-0000-0200-0000EC000000}"/>
                    </a:ext>
                  </a:extLst>
                </xdr:cNvPr>
                <xdr:cNvGrpSpPr/>
              </xdr:nvGrpSpPr>
              <xdr:grpSpPr>
                <a:xfrm>
                  <a:off x="6505168" y="2880090"/>
                  <a:ext cx="57526" cy="115202"/>
                  <a:chOff x="6819051" y="2872891"/>
                  <a:chExt cx="57526" cy="115202"/>
                </a:xfrm>
              </xdr:grpSpPr>
              <xdr:sp macro="" textlink="">
                <xdr:nvSpPr>
                  <xdr:cNvPr id="237" name="円/楕円 236">
                    <a:extLst>
                      <a:ext uri="{FF2B5EF4-FFF2-40B4-BE49-F238E27FC236}">
                        <a16:creationId xmlns:a16="http://schemas.microsoft.com/office/drawing/2014/main" id="{00000000-0008-0000-0200-0000ED00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38" name="円/楕円 237">
                    <a:extLst>
                      <a:ext uri="{FF2B5EF4-FFF2-40B4-BE49-F238E27FC236}">
                        <a16:creationId xmlns:a16="http://schemas.microsoft.com/office/drawing/2014/main" id="{00000000-0008-0000-0200-0000EE00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234" name="直線矢印コネクタ 233">
                <a:extLst>
                  <a:ext uri="{FF2B5EF4-FFF2-40B4-BE49-F238E27FC236}">
                    <a16:creationId xmlns:a16="http://schemas.microsoft.com/office/drawing/2014/main" id="{00000000-0008-0000-0200-0000EA00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23</xdr:col>
      <xdr:colOff>417685</xdr:colOff>
      <xdr:row>23</xdr:row>
      <xdr:rowOff>160305</xdr:rowOff>
    </xdr:from>
    <xdr:to>
      <xdr:col>24</xdr:col>
      <xdr:colOff>106779</xdr:colOff>
      <xdr:row>24</xdr:row>
      <xdr:rowOff>115404</xdr:rowOff>
    </xdr:to>
    <xdr:grpSp>
      <xdr:nvGrpSpPr>
        <xdr:cNvPr id="243" name="グループ化 242">
          <a:extLst>
            <a:ext uri="{FF2B5EF4-FFF2-40B4-BE49-F238E27FC236}">
              <a16:creationId xmlns:a16="http://schemas.microsoft.com/office/drawing/2014/main" id="{00000000-0008-0000-0200-0000F3000000}"/>
            </a:ext>
          </a:extLst>
        </xdr:cNvPr>
        <xdr:cNvGrpSpPr/>
      </xdr:nvGrpSpPr>
      <xdr:grpSpPr>
        <a:xfrm rot="10800000">
          <a:off x="14590885" y="4016025"/>
          <a:ext cx="298694" cy="122739"/>
          <a:chOff x="2308842" y="4064795"/>
          <a:chExt cx="375304" cy="129212"/>
        </a:xfrm>
      </xdr:grpSpPr>
      <xdr:sp macro="" textlink="">
        <xdr:nvSpPr>
          <xdr:cNvPr id="244" name="正方形/長方形 243">
            <a:extLst>
              <a:ext uri="{FF2B5EF4-FFF2-40B4-BE49-F238E27FC236}">
                <a16:creationId xmlns:a16="http://schemas.microsoft.com/office/drawing/2014/main" id="{00000000-0008-0000-0200-0000F4000000}"/>
              </a:ext>
            </a:extLst>
          </xdr:cNvPr>
          <xdr:cNvSpPr/>
        </xdr:nvSpPr>
        <xdr:spPr>
          <a:xfrm rot="5400000">
            <a:off x="2456221" y="4093401"/>
            <a:ext cx="129212" cy="72000"/>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2308842" y="4070356"/>
            <a:ext cx="375304" cy="108567"/>
            <a:chOff x="2308842" y="4070356"/>
            <a:chExt cx="375304" cy="108567"/>
          </a:xfrm>
        </xdr:grpSpPr>
        <xdr:sp macro="" textlink="">
          <xdr:nvSpPr>
            <xdr:cNvPr id="246" name="フリーフォーム 245">
              <a:extLst>
                <a:ext uri="{FF2B5EF4-FFF2-40B4-BE49-F238E27FC236}">
                  <a16:creationId xmlns:a16="http://schemas.microsoft.com/office/drawing/2014/main" id="{00000000-0008-0000-0200-0000F6000000}"/>
                </a:ext>
              </a:extLst>
            </xdr:cNvPr>
            <xdr:cNvSpPr/>
          </xdr:nvSpPr>
          <xdr:spPr>
            <a:xfrm flipH="1">
              <a:off x="2332899" y="4070356"/>
              <a:ext cx="88742" cy="10856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47" name="直線矢印コネクタ 246">
              <a:extLst>
                <a:ext uri="{FF2B5EF4-FFF2-40B4-BE49-F238E27FC236}">
                  <a16:creationId xmlns:a16="http://schemas.microsoft.com/office/drawing/2014/main" id="{00000000-0008-0000-0200-0000F7000000}"/>
                </a:ext>
              </a:extLst>
            </xdr:cNvPr>
            <xdr:cNvCxnSpPr/>
          </xdr:nvCxnSpPr>
          <xdr:spPr>
            <a:xfrm rot="5400000" flipV="1">
              <a:off x="2496494" y="3941749"/>
              <a:ext cx="0" cy="375304"/>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24381</xdr:colOff>
      <xdr:row>16</xdr:row>
      <xdr:rowOff>29327</xdr:rowOff>
    </xdr:from>
    <xdr:to>
      <xdr:col>14</xdr:col>
      <xdr:colOff>566369</xdr:colOff>
      <xdr:row>17</xdr:row>
      <xdr:rowOff>40840</xdr:rowOff>
    </xdr:to>
    <xdr:grpSp>
      <xdr:nvGrpSpPr>
        <xdr:cNvPr id="259" name="グループ化 258">
          <a:extLst>
            <a:ext uri="{FF2B5EF4-FFF2-40B4-BE49-F238E27FC236}">
              <a16:creationId xmlns:a16="http://schemas.microsoft.com/office/drawing/2014/main" id="{00000000-0008-0000-0200-000003010000}"/>
            </a:ext>
          </a:extLst>
        </xdr:cNvPr>
        <xdr:cNvGrpSpPr/>
      </xdr:nvGrpSpPr>
      <xdr:grpSpPr>
        <a:xfrm>
          <a:off x="8878821" y="2711567"/>
          <a:ext cx="541988" cy="179153"/>
          <a:chOff x="6308870" y="2871804"/>
          <a:chExt cx="385817" cy="130688"/>
        </a:xfrm>
      </xdr:grpSpPr>
      <xdr:grpSp>
        <xdr:nvGrpSpPr>
          <xdr:cNvPr id="260" name="グループ化 259">
            <a:extLst>
              <a:ext uri="{FF2B5EF4-FFF2-40B4-BE49-F238E27FC236}">
                <a16:creationId xmlns:a16="http://schemas.microsoft.com/office/drawing/2014/main" id="{00000000-0008-0000-0200-000004010000}"/>
              </a:ext>
            </a:extLst>
          </xdr:cNvPr>
          <xdr:cNvGrpSpPr/>
        </xdr:nvGrpSpPr>
        <xdr:grpSpPr>
          <a:xfrm>
            <a:off x="6469628" y="2872892"/>
            <a:ext cx="128605" cy="129600"/>
            <a:chOff x="6469628" y="2872892"/>
            <a:chExt cx="128605" cy="129600"/>
          </a:xfrm>
        </xdr:grpSpPr>
        <xdr:sp macro="" textlink="">
          <xdr:nvSpPr>
            <xdr:cNvPr id="264" name="円/楕円 263">
              <a:extLst>
                <a:ext uri="{FF2B5EF4-FFF2-40B4-BE49-F238E27FC236}">
                  <a16:creationId xmlns:a16="http://schemas.microsoft.com/office/drawing/2014/main" id="{00000000-0008-0000-0200-000008010000}"/>
                </a:ext>
              </a:extLst>
            </xdr:cNvPr>
            <xdr:cNvSpPr/>
          </xdr:nvSpPr>
          <xdr:spPr>
            <a:xfrm rot="5400000">
              <a:off x="6469131" y="2873389"/>
              <a:ext cx="129600" cy="128605"/>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65" name="グループ化 264">
              <a:extLst>
                <a:ext uri="{FF2B5EF4-FFF2-40B4-BE49-F238E27FC236}">
                  <a16:creationId xmlns:a16="http://schemas.microsoft.com/office/drawing/2014/main" id="{00000000-0008-0000-0200-000009010000}"/>
                </a:ext>
              </a:extLst>
            </xdr:cNvPr>
            <xdr:cNvGrpSpPr/>
          </xdr:nvGrpSpPr>
          <xdr:grpSpPr>
            <a:xfrm>
              <a:off x="6505168" y="2880090"/>
              <a:ext cx="57526" cy="115202"/>
              <a:chOff x="6819051" y="2872891"/>
              <a:chExt cx="57526" cy="115202"/>
            </a:xfrm>
          </xdr:grpSpPr>
          <xdr:sp macro="" textlink="">
            <xdr:nvSpPr>
              <xdr:cNvPr id="266" name="円/楕円 265">
                <a:extLst>
                  <a:ext uri="{FF2B5EF4-FFF2-40B4-BE49-F238E27FC236}">
                    <a16:creationId xmlns:a16="http://schemas.microsoft.com/office/drawing/2014/main" id="{00000000-0008-0000-0200-00000A01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67" name="円/楕円 266">
                <a:extLst>
                  <a:ext uri="{FF2B5EF4-FFF2-40B4-BE49-F238E27FC236}">
                    <a16:creationId xmlns:a16="http://schemas.microsoft.com/office/drawing/2014/main" id="{00000000-0008-0000-0200-00000B01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nvGrpSpPr>
          <xdr:cNvPr id="261" name="グループ化 260">
            <a:extLst>
              <a:ext uri="{FF2B5EF4-FFF2-40B4-BE49-F238E27FC236}">
                <a16:creationId xmlns:a16="http://schemas.microsoft.com/office/drawing/2014/main" id="{00000000-0008-0000-0200-000005010000}"/>
              </a:ext>
            </a:extLst>
          </xdr:cNvPr>
          <xdr:cNvGrpSpPr/>
        </xdr:nvGrpSpPr>
        <xdr:grpSpPr>
          <a:xfrm>
            <a:off x="6308870" y="2871804"/>
            <a:ext cx="385817" cy="119077"/>
            <a:chOff x="6308870" y="2871804"/>
            <a:chExt cx="385817" cy="119077"/>
          </a:xfrm>
        </xdr:grpSpPr>
        <xdr:sp macro="" textlink="">
          <xdr:nvSpPr>
            <xdr:cNvPr id="262" name="フリーフォーム 261">
              <a:extLst>
                <a:ext uri="{FF2B5EF4-FFF2-40B4-BE49-F238E27FC236}">
                  <a16:creationId xmlns:a16="http://schemas.microsoft.com/office/drawing/2014/main" id="{00000000-0008-0000-0200-000006010000}"/>
                </a:ext>
              </a:extLst>
            </xdr:cNvPr>
            <xdr:cNvSpPr/>
          </xdr:nvSpPr>
          <xdr:spPr>
            <a:xfrm flipH="1">
              <a:off x="6333602" y="2871804"/>
              <a:ext cx="91228" cy="11907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63" name="直線矢印コネクタ 262">
              <a:extLst>
                <a:ext uri="{FF2B5EF4-FFF2-40B4-BE49-F238E27FC236}">
                  <a16:creationId xmlns:a16="http://schemas.microsoft.com/office/drawing/2014/main" id="{00000000-0008-0000-0200-000007010000}"/>
                </a:ext>
              </a:extLst>
            </xdr:cNvPr>
            <xdr:cNvCxnSpPr/>
          </xdr:nvCxnSpPr>
          <xdr:spPr>
            <a:xfrm rot="5400000" flipV="1">
              <a:off x="6500471" y="2744783"/>
              <a:ext cx="2615" cy="385817"/>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14</xdr:col>
      <xdr:colOff>98570</xdr:colOff>
      <xdr:row>20</xdr:row>
      <xdr:rowOff>10682</xdr:rowOff>
    </xdr:from>
    <xdr:to>
      <xdr:col>14</xdr:col>
      <xdr:colOff>625840</xdr:colOff>
      <xdr:row>21</xdr:row>
      <xdr:rowOff>22792</xdr:rowOff>
    </xdr:to>
    <xdr:grpSp>
      <xdr:nvGrpSpPr>
        <xdr:cNvPr id="268" name="グループ化 267">
          <a:extLst>
            <a:ext uri="{FF2B5EF4-FFF2-40B4-BE49-F238E27FC236}">
              <a16:creationId xmlns:a16="http://schemas.microsoft.com/office/drawing/2014/main" id="{00000000-0008-0000-0200-00000C010000}"/>
            </a:ext>
          </a:extLst>
        </xdr:cNvPr>
        <xdr:cNvGrpSpPr/>
      </xdr:nvGrpSpPr>
      <xdr:grpSpPr>
        <a:xfrm rot="10800000">
          <a:off x="8953010" y="3363482"/>
          <a:ext cx="527270" cy="179750"/>
          <a:chOff x="2308842" y="4064795"/>
          <a:chExt cx="375304" cy="129212"/>
        </a:xfrm>
      </xdr:grpSpPr>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rot="5400000">
            <a:off x="2456221" y="4093401"/>
            <a:ext cx="129212" cy="72000"/>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270" name="グループ化 269">
            <a:extLst>
              <a:ext uri="{FF2B5EF4-FFF2-40B4-BE49-F238E27FC236}">
                <a16:creationId xmlns:a16="http://schemas.microsoft.com/office/drawing/2014/main" id="{00000000-0008-0000-0200-00000E010000}"/>
              </a:ext>
            </a:extLst>
          </xdr:cNvPr>
          <xdr:cNvGrpSpPr/>
        </xdr:nvGrpSpPr>
        <xdr:grpSpPr>
          <a:xfrm>
            <a:off x="2308842" y="4070356"/>
            <a:ext cx="375304" cy="108567"/>
            <a:chOff x="2308842" y="4070356"/>
            <a:chExt cx="375304" cy="108567"/>
          </a:xfrm>
        </xdr:grpSpPr>
        <xdr:sp macro="" textlink="">
          <xdr:nvSpPr>
            <xdr:cNvPr id="271" name="フリーフォーム 270">
              <a:extLst>
                <a:ext uri="{FF2B5EF4-FFF2-40B4-BE49-F238E27FC236}">
                  <a16:creationId xmlns:a16="http://schemas.microsoft.com/office/drawing/2014/main" id="{00000000-0008-0000-0200-00000F010000}"/>
                </a:ext>
              </a:extLst>
            </xdr:cNvPr>
            <xdr:cNvSpPr/>
          </xdr:nvSpPr>
          <xdr:spPr>
            <a:xfrm flipH="1">
              <a:off x="2332899" y="4070356"/>
              <a:ext cx="88742" cy="108567"/>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0070C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272" name="直線矢印コネクタ 271">
              <a:extLst>
                <a:ext uri="{FF2B5EF4-FFF2-40B4-BE49-F238E27FC236}">
                  <a16:creationId xmlns:a16="http://schemas.microsoft.com/office/drawing/2014/main" id="{00000000-0008-0000-0200-000010010000}"/>
                </a:ext>
              </a:extLst>
            </xdr:cNvPr>
            <xdr:cNvCxnSpPr/>
          </xdr:nvCxnSpPr>
          <xdr:spPr>
            <a:xfrm rot="5400000" flipV="1">
              <a:off x="2496494" y="3941749"/>
              <a:ext cx="0" cy="375304"/>
            </a:xfrm>
            <a:prstGeom prst="straightConnector1">
              <a:avLst/>
            </a:prstGeom>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155179</xdr:colOff>
      <xdr:row>37</xdr:row>
      <xdr:rowOff>30354</xdr:rowOff>
    </xdr:from>
    <xdr:to>
      <xdr:col>6</xdr:col>
      <xdr:colOff>604452</xdr:colOff>
      <xdr:row>43</xdr:row>
      <xdr:rowOff>153458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3949939" y="6233034"/>
          <a:ext cx="449273" cy="1128944"/>
          <a:chOff x="4384279" y="6231129"/>
          <a:chExt cx="449273" cy="1151804"/>
        </a:xfrm>
      </xdr:grpSpPr>
      <xdr:grpSp>
        <xdr:nvGrpSpPr>
          <xdr:cNvPr id="290" name="グループ化 289">
            <a:extLst>
              <a:ext uri="{FF2B5EF4-FFF2-40B4-BE49-F238E27FC236}">
                <a16:creationId xmlns:a16="http://schemas.microsoft.com/office/drawing/2014/main" id="{00000000-0008-0000-0200-000022010000}"/>
              </a:ext>
            </a:extLst>
          </xdr:cNvPr>
          <xdr:cNvGrpSpPr/>
        </xdr:nvGrpSpPr>
        <xdr:grpSpPr>
          <a:xfrm>
            <a:off x="4384279" y="6231129"/>
            <a:ext cx="449273" cy="275399"/>
            <a:chOff x="3498947" y="5060728"/>
            <a:chExt cx="320909" cy="196713"/>
          </a:xfrm>
        </xdr:grpSpPr>
        <xdr:grpSp>
          <xdr:nvGrpSpPr>
            <xdr:cNvPr id="300" name="グループ化 299">
              <a:extLst>
                <a:ext uri="{FF2B5EF4-FFF2-40B4-BE49-F238E27FC236}">
                  <a16:creationId xmlns:a16="http://schemas.microsoft.com/office/drawing/2014/main" id="{00000000-0008-0000-0200-00002C010000}"/>
                </a:ext>
              </a:extLst>
            </xdr:cNvPr>
            <xdr:cNvGrpSpPr/>
          </xdr:nvGrpSpPr>
          <xdr:grpSpPr>
            <a:xfrm rot="4500000">
              <a:off x="3498973" y="5064030"/>
              <a:ext cx="193385" cy="193438"/>
              <a:chOff x="3360473" y="4587045"/>
              <a:chExt cx="192279" cy="196312"/>
            </a:xfrm>
          </xdr:grpSpPr>
          <xdr:sp macro="" textlink="">
            <xdr:nvSpPr>
              <xdr:cNvPr id="302" name="フリーフォーム 301">
                <a:extLst>
                  <a:ext uri="{FF2B5EF4-FFF2-40B4-BE49-F238E27FC236}">
                    <a16:creationId xmlns:a16="http://schemas.microsoft.com/office/drawing/2014/main" id="{00000000-0008-0000-0200-00002E01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03" name="直線矢印コネクタ 302">
                <a:extLst>
                  <a:ext uri="{FF2B5EF4-FFF2-40B4-BE49-F238E27FC236}">
                    <a16:creationId xmlns:a16="http://schemas.microsoft.com/office/drawing/2014/main" id="{00000000-0008-0000-0200-00002F01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301" name="直線矢印コネクタ 300">
              <a:extLst>
                <a:ext uri="{FF2B5EF4-FFF2-40B4-BE49-F238E27FC236}">
                  <a16:creationId xmlns:a16="http://schemas.microsoft.com/office/drawing/2014/main" id="{00000000-0008-0000-0200-00002D01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4518193" y="6570467"/>
            <a:ext cx="181440" cy="812466"/>
            <a:chOff x="4518193" y="6570467"/>
            <a:chExt cx="181440" cy="812466"/>
          </a:xfrm>
        </xdr:grpSpPr>
        <xdr:cxnSp macro="">
          <xdr:nvCxnSpPr>
            <xdr:cNvPr id="292" name="直線矢印コネクタ 291">
              <a:extLst>
                <a:ext uri="{FF2B5EF4-FFF2-40B4-BE49-F238E27FC236}">
                  <a16:creationId xmlns:a16="http://schemas.microsoft.com/office/drawing/2014/main" id="{00000000-0008-0000-0200-000024010000}"/>
                </a:ext>
              </a:extLst>
            </xdr:cNvPr>
            <xdr:cNvCxnSpPr/>
          </xdr:nvCxnSpPr>
          <xdr:spPr>
            <a:xfrm rot="10800000" flipV="1">
              <a:off x="4608914" y="6868253"/>
              <a:ext cx="0" cy="514680"/>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293" name="グループ化 292">
              <a:extLst>
                <a:ext uri="{FF2B5EF4-FFF2-40B4-BE49-F238E27FC236}">
                  <a16:creationId xmlns:a16="http://schemas.microsoft.com/office/drawing/2014/main" id="{00000000-0008-0000-0200-000025010000}"/>
                </a:ext>
              </a:extLst>
            </xdr:cNvPr>
            <xdr:cNvGrpSpPr/>
          </xdr:nvGrpSpPr>
          <xdr:grpSpPr>
            <a:xfrm>
              <a:off x="4518193" y="6570467"/>
              <a:ext cx="181440" cy="285718"/>
              <a:chOff x="3830054" y="5407899"/>
              <a:chExt cx="129600" cy="204084"/>
            </a:xfrm>
          </xdr:grpSpPr>
          <xdr:grpSp>
            <xdr:nvGrpSpPr>
              <xdr:cNvPr id="294" name="グループ化 293">
                <a:extLst>
                  <a:ext uri="{FF2B5EF4-FFF2-40B4-BE49-F238E27FC236}">
                    <a16:creationId xmlns:a16="http://schemas.microsoft.com/office/drawing/2014/main" id="{00000000-0008-0000-0200-000026010000}"/>
                  </a:ext>
                </a:extLst>
              </xdr:cNvPr>
              <xdr:cNvGrpSpPr/>
            </xdr:nvGrpSpPr>
            <xdr:grpSpPr>
              <a:xfrm rot="16200000">
                <a:off x="3830551" y="5445141"/>
                <a:ext cx="128605" cy="129600"/>
                <a:chOff x="6469628" y="2872892"/>
                <a:chExt cx="128605" cy="129600"/>
              </a:xfrm>
            </xdr:grpSpPr>
            <xdr:sp macro="" textlink="">
              <xdr:nvSpPr>
                <xdr:cNvPr id="296" name="円/楕円 295">
                  <a:extLst>
                    <a:ext uri="{FF2B5EF4-FFF2-40B4-BE49-F238E27FC236}">
                      <a16:creationId xmlns:a16="http://schemas.microsoft.com/office/drawing/2014/main" id="{00000000-0008-0000-0200-00002801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297" name="グループ化 296">
                  <a:extLst>
                    <a:ext uri="{FF2B5EF4-FFF2-40B4-BE49-F238E27FC236}">
                      <a16:creationId xmlns:a16="http://schemas.microsoft.com/office/drawing/2014/main" id="{00000000-0008-0000-0200-000029010000}"/>
                    </a:ext>
                  </a:extLst>
                </xdr:cNvPr>
                <xdr:cNvGrpSpPr/>
              </xdr:nvGrpSpPr>
              <xdr:grpSpPr>
                <a:xfrm>
                  <a:off x="6505168" y="2880090"/>
                  <a:ext cx="57526" cy="115202"/>
                  <a:chOff x="6819051" y="2872891"/>
                  <a:chExt cx="57526" cy="115202"/>
                </a:xfrm>
              </xdr:grpSpPr>
              <xdr:sp macro="" textlink="">
                <xdr:nvSpPr>
                  <xdr:cNvPr id="298" name="円/楕円 297">
                    <a:extLst>
                      <a:ext uri="{FF2B5EF4-FFF2-40B4-BE49-F238E27FC236}">
                        <a16:creationId xmlns:a16="http://schemas.microsoft.com/office/drawing/2014/main" id="{00000000-0008-0000-0200-00002A01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9" name="円/楕円 298">
                    <a:extLst>
                      <a:ext uri="{FF2B5EF4-FFF2-40B4-BE49-F238E27FC236}">
                        <a16:creationId xmlns:a16="http://schemas.microsoft.com/office/drawing/2014/main" id="{00000000-0008-0000-0200-00002B01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295" name="直線矢印コネクタ 294">
                <a:extLst>
                  <a:ext uri="{FF2B5EF4-FFF2-40B4-BE49-F238E27FC236}">
                    <a16:creationId xmlns:a16="http://schemas.microsoft.com/office/drawing/2014/main" id="{00000000-0008-0000-0200-00002701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21</xdr:col>
      <xdr:colOff>254793</xdr:colOff>
      <xdr:row>68</xdr:row>
      <xdr:rowOff>82110</xdr:rowOff>
    </xdr:from>
    <xdr:to>
      <xdr:col>22</xdr:col>
      <xdr:colOff>451639</xdr:colOff>
      <xdr:row>69</xdr:row>
      <xdr:rowOff>165015</xdr:rowOff>
    </xdr:to>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13536453" y="11481630"/>
          <a:ext cx="478786" cy="250545"/>
          <a:chOff x="15056643" y="11340660"/>
          <a:chExt cx="511171" cy="254355"/>
        </a:xfrm>
      </xdr:grpSpPr>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5279814" y="11340660"/>
            <a:ext cx="288000" cy="254355"/>
            <a:chOff x="15279814" y="11340660"/>
            <a:chExt cx="288000" cy="254355"/>
          </a:xfrm>
        </xdr:grpSpPr>
        <xdr:sp macro="" textlink="">
          <xdr:nvSpPr>
            <xdr:cNvPr id="114" name="フリーフォーム 113">
              <a:extLst>
                <a:ext uri="{FF2B5EF4-FFF2-40B4-BE49-F238E27FC236}">
                  <a16:creationId xmlns:a16="http://schemas.microsoft.com/office/drawing/2014/main" id="{00000000-0008-0000-0200-000072000000}"/>
                </a:ext>
              </a:extLst>
            </xdr:cNvPr>
            <xdr:cNvSpPr/>
          </xdr:nvSpPr>
          <xdr:spPr>
            <a:xfrm rot="10800000" flipH="1">
              <a:off x="15410949" y="11340660"/>
              <a:ext cx="141471" cy="254355"/>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flipH="1">
              <a:off x="15279814" y="11450654"/>
              <a:ext cx="288000" cy="7"/>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9" name="グループ化 8">
            <a:extLst>
              <a:ext uri="{FF2B5EF4-FFF2-40B4-BE49-F238E27FC236}">
                <a16:creationId xmlns:a16="http://schemas.microsoft.com/office/drawing/2014/main" id="{00000000-0008-0000-0200-000009000000}"/>
              </a:ext>
            </a:extLst>
          </xdr:cNvPr>
          <xdr:cNvGrpSpPr/>
        </xdr:nvGrpSpPr>
        <xdr:grpSpPr>
          <a:xfrm rot="5400000">
            <a:off x="15056643" y="11360657"/>
            <a:ext cx="180000" cy="180000"/>
            <a:chOff x="14768511" y="11503532"/>
            <a:chExt cx="180000" cy="180000"/>
          </a:xfrm>
        </xdr:grpSpPr>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14768511" y="11503532"/>
              <a:ext cx="180000" cy="180000"/>
            </a:xfrm>
            <a:prstGeom prst="rect">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14818243" y="11512890"/>
              <a:ext cx="80536" cy="161284"/>
              <a:chOff x="6819051" y="2872891"/>
              <a:chExt cx="57526" cy="115202"/>
            </a:xfrm>
          </xdr:grpSpPr>
          <xdr:sp macro="" textlink="">
            <xdr:nvSpPr>
              <xdr:cNvPr id="325" name="円/楕円 324">
                <a:extLst>
                  <a:ext uri="{FF2B5EF4-FFF2-40B4-BE49-F238E27FC236}">
                    <a16:creationId xmlns:a16="http://schemas.microsoft.com/office/drawing/2014/main" id="{00000000-0008-0000-0200-000045010000}"/>
                  </a:ext>
                </a:extLst>
              </xdr:cNvPr>
              <xdr:cNvSpPr/>
            </xdr:nvSpPr>
            <xdr:spPr>
              <a:xfrm rot="5400000">
                <a:off x="6819014" y="2872928"/>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26" name="円/楕円 325">
                <a:extLst>
                  <a:ext uri="{FF2B5EF4-FFF2-40B4-BE49-F238E27FC236}">
                    <a16:creationId xmlns:a16="http://schemas.microsoft.com/office/drawing/2014/main" id="{00000000-0008-0000-0200-000046010000}"/>
                  </a:ext>
                </a:extLst>
              </xdr:cNvPr>
              <xdr:cNvSpPr/>
            </xdr:nvSpPr>
            <xdr:spPr>
              <a:xfrm rot="5400000">
                <a:off x="6819014" y="2930530"/>
                <a:ext cx="57600" cy="57526"/>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grpSp>
    <xdr:clientData/>
  </xdr:twoCellAnchor>
  <xdr:twoCellAnchor>
    <xdr:from>
      <xdr:col>17</xdr:col>
      <xdr:colOff>528638</xdr:colOff>
      <xdr:row>66</xdr:row>
      <xdr:rowOff>64295</xdr:rowOff>
    </xdr:from>
    <xdr:to>
      <xdr:col>18</xdr:col>
      <xdr:colOff>573039</xdr:colOff>
      <xdr:row>67</xdr:row>
      <xdr:rowOff>90676</xdr:rowOff>
    </xdr:to>
    <xdr:grpSp>
      <xdr:nvGrpSpPr>
        <xdr:cNvPr id="327" name="グループ化 326">
          <a:extLst>
            <a:ext uri="{FF2B5EF4-FFF2-40B4-BE49-F238E27FC236}">
              <a16:creationId xmlns:a16="http://schemas.microsoft.com/office/drawing/2014/main" id="{00000000-0008-0000-0200-000047010000}"/>
            </a:ext>
          </a:extLst>
        </xdr:cNvPr>
        <xdr:cNvGrpSpPr/>
      </xdr:nvGrpSpPr>
      <xdr:grpSpPr>
        <a:xfrm>
          <a:off x="11280458" y="11128535"/>
          <a:ext cx="676861" cy="194021"/>
          <a:chOff x="2205207" y="2032883"/>
          <a:chExt cx="539190" cy="145319"/>
        </a:xfrm>
      </xdr:grpSpPr>
      <xdr:sp macro="" textlink="">
        <xdr:nvSpPr>
          <xdr:cNvPr id="328" name="パイ 327">
            <a:extLst>
              <a:ext uri="{FF2B5EF4-FFF2-40B4-BE49-F238E27FC236}">
                <a16:creationId xmlns:a16="http://schemas.microsoft.com/office/drawing/2014/main" id="{00000000-0008-0000-0200-000048010000}"/>
              </a:ext>
            </a:extLst>
          </xdr:cNvPr>
          <xdr:cNvSpPr/>
        </xdr:nvSpPr>
        <xdr:spPr>
          <a:xfrm rot="10800000" flipH="1" flipV="1">
            <a:off x="2607783" y="2032883"/>
            <a:ext cx="136614" cy="145319"/>
          </a:xfrm>
          <a:prstGeom prst="pie">
            <a:avLst>
              <a:gd name="adj1" fmla="val 5412734"/>
              <a:gd name="adj2" fmla="val 16200000"/>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solidFill>
                <a:schemeClr val="tx1"/>
              </a:solidFill>
            </a:endParaRPr>
          </a:p>
        </xdr:txBody>
      </xdr:sp>
      <xdr:cxnSp macro="">
        <xdr:nvCxnSpPr>
          <xdr:cNvPr id="329" name="直線矢印コネクタ 328">
            <a:extLst>
              <a:ext uri="{FF2B5EF4-FFF2-40B4-BE49-F238E27FC236}">
                <a16:creationId xmlns:a16="http://schemas.microsoft.com/office/drawing/2014/main" id="{00000000-0008-0000-0200-000049010000}"/>
              </a:ext>
            </a:extLst>
          </xdr:cNvPr>
          <xdr:cNvCxnSpPr/>
        </xdr:nvCxnSpPr>
        <xdr:spPr>
          <a:xfrm rot="10800000">
            <a:off x="2205207" y="2107509"/>
            <a:ext cx="360000" cy="0"/>
          </a:xfrm>
          <a:prstGeom prst="straightConnector1">
            <a:avLst/>
          </a:prstGeom>
          <a:solidFill>
            <a:srgbClr val="FF0000"/>
          </a:solidFill>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462644</xdr:colOff>
      <xdr:row>14</xdr:row>
      <xdr:rowOff>54428</xdr:rowOff>
    </xdr:from>
    <xdr:to>
      <xdr:col>20</xdr:col>
      <xdr:colOff>625503</xdr:colOff>
      <xdr:row>24</xdr:row>
      <xdr:rowOff>8</xdr:rowOff>
    </xdr:to>
    <xdr:sp macro="" textlink="">
      <xdr:nvSpPr>
        <xdr:cNvPr id="316" name="円形吹き出し 232">
          <a:extLst>
            <a:ext uri="{FF2B5EF4-FFF2-40B4-BE49-F238E27FC236}">
              <a16:creationId xmlns:a16="http://schemas.microsoft.com/office/drawing/2014/main" id="{00000000-0008-0000-0200-00003C010000}"/>
            </a:ext>
          </a:extLst>
        </xdr:cNvPr>
        <xdr:cNvSpPr/>
      </xdr:nvSpPr>
      <xdr:spPr>
        <a:xfrm>
          <a:off x="11076215" y="2530928"/>
          <a:ext cx="3700717" cy="1714509"/>
        </a:xfrm>
        <a:custGeom>
          <a:avLst/>
          <a:gdLst>
            <a:gd name="connsiteX0" fmla="*/ 571738 w 3267076"/>
            <a:gd name="connsiteY0" fmla="*/ 2042968 h 1724024"/>
            <a:gd name="connsiteX1" fmla="*/ 664576 w 3267076"/>
            <a:gd name="connsiteY1" fmla="*/ 1556000 h 1724024"/>
            <a:gd name="connsiteX2" fmla="*/ 917789 w 3267076"/>
            <a:gd name="connsiteY2" fmla="*/ 87152 h 1724024"/>
            <a:gd name="connsiteX3" fmla="*/ 2297914 w 3267076"/>
            <a:gd name="connsiteY3" fmla="*/ 74515 h 1724024"/>
            <a:gd name="connsiteX4" fmla="*/ 2662875 w 3267076"/>
            <a:gd name="connsiteY4" fmla="*/ 1531358 h 1724024"/>
            <a:gd name="connsiteX5" fmla="*/ 1227787 w 3267076"/>
            <a:gd name="connsiteY5" fmla="*/ 1697010 h 1724024"/>
            <a:gd name="connsiteX6" fmla="*/ 571738 w 3267076"/>
            <a:gd name="connsiteY6" fmla="*/ 2042968 h 1724024"/>
            <a:gd name="connsiteX0" fmla="*/ 1227913 w 3267455"/>
            <a:gd name="connsiteY0" fmla="*/ 1697010 h 1724033"/>
            <a:gd name="connsiteX1" fmla="*/ 664702 w 3267455"/>
            <a:gd name="connsiteY1" fmla="*/ 1556000 h 1724033"/>
            <a:gd name="connsiteX2" fmla="*/ 917915 w 3267455"/>
            <a:gd name="connsiteY2" fmla="*/ 87152 h 1724033"/>
            <a:gd name="connsiteX3" fmla="*/ 2298040 w 3267455"/>
            <a:gd name="connsiteY3" fmla="*/ 74515 h 1724033"/>
            <a:gd name="connsiteX4" fmla="*/ 2663001 w 3267455"/>
            <a:gd name="connsiteY4" fmla="*/ 1531358 h 1724033"/>
            <a:gd name="connsiteX5" fmla="*/ 1227913 w 3267455"/>
            <a:gd name="connsiteY5" fmla="*/ 1697010 h 17240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267455" h="1724033">
              <a:moveTo>
                <a:pt x="1227913" y="1697010"/>
              </a:moveTo>
              <a:lnTo>
                <a:pt x="664702" y="1556000"/>
              </a:lnTo>
              <a:cubicBezTo>
                <a:pt x="-323663" y="1171727"/>
                <a:pt x="-185628" y="371005"/>
                <a:pt x="917915" y="87152"/>
              </a:cubicBezTo>
              <a:cubicBezTo>
                <a:pt x="1351822" y="-24458"/>
                <a:pt x="1857056" y="-29084"/>
                <a:pt x="2298040" y="74515"/>
              </a:cubicBezTo>
              <a:cubicBezTo>
                <a:pt x="3411708" y="336145"/>
                <a:pt x="3609580" y="1126006"/>
                <a:pt x="2663001" y="1531358"/>
              </a:cubicBezTo>
              <a:cubicBezTo>
                <a:pt x="2261326" y="1703367"/>
                <a:pt x="1728996" y="1764813"/>
                <a:pt x="1227913" y="1697010"/>
              </a:cubicBezTo>
              <a:close/>
            </a:path>
          </a:pathLst>
        </a:custGeom>
        <a:solidFill>
          <a:sysClr val="window" lastClr="FFFFFF"/>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en-US" altLang="ja-JP" sz="800"/>
            <a:t>※</a:t>
          </a:r>
          <a:r>
            <a:rPr kumimoji="1" lang="ja-JP" altLang="en-US" sz="800"/>
            <a:t>高須産業製品の機種選定について</a:t>
          </a:r>
          <a:endParaRPr kumimoji="1" lang="en-US" altLang="ja-JP" sz="800"/>
        </a:p>
        <a:p>
          <a:pPr algn="ctr"/>
          <a:endParaRPr kumimoji="1" lang="en-US" altLang="ja-JP" sz="800"/>
        </a:p>
        <a:p>
          <a:pPr algn="ctr"/>
          <a:r>
            <a:rPr kumimoji="1" lang="ja-JP" altLang="en-US" sz="800"/>
            <a:t>第一種（</a:t>
          </a:r>
          <a:r>
            <a:rPr kumimoji="1" lang="en-US" altLang="ja-JP" sz="800"/>
            <a:t>LT</a:t>
          </a:r>
          <a:r>
            <a:rPr kumimoji="1" lang="ja-JP" altLang="en-US" sz="800"/>
            <a:t>）と高須パイプファンを合算した計画の際は、</a:t>
          </a:r>
          <a:endParaRPr kumimoji="1" lang="en-US" altLang="ja-JP" sz="800"/>
        </a:p>
        <a:p>
          <a:pPr algn="ctr"/>
          <a:r>
            <a:rPr kumimoji="1" lang="ja-JP" altLang="en-US" sz="800"/>
            <a:t>ドア等の通気の表示と給気口の表示を加えて</a:t>
          </a:r>
          <a:endParaRPr kumimoji="1" lang="en-US" altLang="ja-JP" sz="800"/>
        </a:p>
        <a:p>
          <a:pPr algn="ctr"/>
          <a:r>
            <a:rPr kumimoji="1" lang="ja-JP" altLang="en-US" sz="800"/>
            <a:t>換気対象範囲に関連付けてください。</a:t>
          </a:r>
          <a:endParaRPr kumimoji="1" lang="en-US" altLang="ja-JP" sz="800"/>
        </a:p>
        <a:p>
          <a:pPr algn="ctr"/>
          <a:endParaRPr kumimoji="1" lang="en-US" altLang="ja-JP" sz="800"/>
        </a:p>
        <a:p>
          <a:pPr algn="ctr"/>
          <a:r>
            <a:rPr kumimoji="1" lang="ja-JP" altLang="en-US" sz="800"/>
            <a:t>局所換気機として高須パイプファンを使用する際は、</a:t>
          </a:r>
          <a:endParaRPr kumimoji="1" lang="en-US" altLang="ja-JP" sz="800"/>
        </a:p>
        <a:p>
          <a:pPr algn="ctr"/>
          <a:r>
            <a:rPr kumimoji="1" lang="ja-JP" altLang="en-US" sz="800"/>
            <a:t>「</a:t>
          </a:r>
          <a:r>
            <a:rPr kumimoji="1" lang="en-US" altLang="ja-JP" sz="800"/>
            <a:t>24</a:t>
          </a:r>
          <a:r>
            <a:rPr kumimoji="1" lang="ja-JP" altLang="en-US" sz="800"/>
            <a:t>時間換気対象外」の塗りつぶしにより局所換気</a:t>
          </a:r>
          <a:endParaRPr kumimoji="1" lang="en-US" altLang="ja-JP" sz="800"/>
        </a:p>
        <a:p>
          <a:pPr algn="ctr"/>
          <a:r>
            <a:rPr kumimoji="1" lang="ja-JP" altLang="en-US" sz="800"/>
            <a:t>の対象空間を図示してください。</a:t>
          </a:r>
        </a:p>
      </xdr:txBody>
    </xdr:sp>
    <xdr:clientData fPrintsWithSheet="0"/>
  </xdr:twoCellAnchor>
  <xdr:twoCellAnchor>
    <xdr:from>
      <xdr:col>20</xdr:col>
      <xdr:colOff>192044</xdr:colOff>
      <xdr:row>55</xdr:row>
      <xdr:rowOff>130588</xdr:rowOff>
    </xdr:from>
    <xdr:to>
      <xdr:col>20</xdr:col>
      <xdr:colOff>550139</xdr:colOff>
      <xdr:row>57</xdr:row>
      <xdr:rowOff>44348</xdr:rowOff>
    </xdr:to>
    <xdr:sp macro="" textlink="">
      <xdr:nvSpPr>
        <xdr:cNvPr id="317" name="Rectangle 214" descr="右上がり対角線 (太)">
          <a:extLst>
            <a:ext uri="{FF2B5EF4-FFF2-40B4-BE49-F238E27FC236}">
              <a16:creationId xmlns:a16="http://schemas.microsoft.com/office/drawing/2014/main" id="{00000000-0008-0000-0200-00003D010000}"/>
            </a:ext>
          </a:extLst>
        </xdr:cNvPr>
        <xdr:cNvSpPr>
          <a:spLocks noChangeArrowheads="1"/>
        </xdr:cNvSpPr>
      </xdr:nvSpPr>
      <xdr:spPr bwMode="auto">
        <a:xfrm>
          <a:off x="14319010" y="9891037"/>
          <a:ext cx="358095" cy="256232"/>
        </a:xfrm>
        <a:prstGeom prst="rect">
          <a:avLst/>
        </a:prstGeom>
        <a:pattFill prst="wdUpDiag">
          <a:fgClr>
            <a:srgbClr val="FF0000">
              <a:alpha val="21176"/>
            </a:srgbClr>
          </a:fgClr>
          <a:bgClr>
            <a:srgbClr val="FFFFFF">
              <a:alpha val="21176"/>
            </a:srgbClr>
          </a:bgClr>
        </a:pattFill>
        <a:ln w="0">
          <a:noFill/>
          <a:miter lim="800000"/>
          <a:headEnd/>
          <a:tailEnd/>
        </a:ln>
      </xdr:spPr>
    </xdr:sp>
    <xdr:clientData/>
  </xdr:twoCellAnchor>
  <xdr:twoCellAnchor>
    <xdr:from>
      <xdr:col>20</xdr:col>
      <xdr:colOff>324292</xdr:colOff>
      <xdr:row>52</xdr:row>
      <xdr:rowOff>42281</xdr:rowOff>
    </xdr:from>
    <xdr:to>
      <xdr:col>20</xdr:col>
      <xdr:colOff>417892</xdr:colOff>
      <xdr:row>52</xdr:row>
      <xdr:rowOff>130224</xdr:rowOff>
    </xdr:to>
    <xdr:sp macro="" textlink="">
      <xdr:nvSpPr>
        <xdr:cNvPr id="321" name="円/楕円 320">
          <a:extLst>
            <a:ext uri="{FF2B5EF4-FFF2-40B4-BE49-F238E27FC236}">
              <a16:creationId xmlns:a16="http://schemas.microsoft.com/office/drawing/2014/main" id="{00000000-0008-0000-0200-000041010000}"/>
            </a:ext>
          </a:extLst>
        </xdr:cNvPr>
        <xdr:cNvSpPr/>
      </xdr:nvSpPr>
      <xdr:spPr>
        <a:xfrm rot="18900000">
          <a:off x="14451258" y="9289023"/>
          <a:ext cx="93600" cy="87943"/>
        </a:xfrm>
        <a:prstGeom prst="ellipse">
          <a:avLst/>
        </a:prstGeom>
        <a:solidFill>
          <a:sysClr val="window" lastClr="FFFFFF"/>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337910</xdr:colOff>
      <xdr:row>54</xdr:row>
      <xdr:rowOff>52019</xdr:rowOff>
    </xdr:from>
    <xdr:to>
      <xdr:col>20</xdr:col>
      <xdr:colOff>404273</xdr:colOff>
      <xdr:row>54</xdr:row>
      <xdr:rowOff>116162</xdr:rowOff>
    </xdr:to>
    <xdr:sp macro="" textlink="">
      <xdr:nvSpPr>
        <xdr:cNvPr id="322" name="円/楕円 321">
          <a:extLst>
            <a:ext uri="{FF2B5EF4-FFF2-40B4-BE49-F238E27FC236}">
              <a16:creationId xmlns:a16="http://schemas.microsoft.com/office/drawing/2014/main" id="{00000000-0008-0000-0200-000042010000}"/>
            </a:ext>
          </a:extLst>
        </xdr:cNvPr>
        <xdr:cNvSpPr/>
      </xdr:nvSpPr>
      <xdr:spPr>
        <a:xfrm>
          <a:off x="14464876" y="9641232"/>
          <a:ext cx="66363" cy="64143"/>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20</xdr:col>
      <xdr:colOff>54421</xdr:colOff>
      <xdr:row>46</xdr:row>
      <xdr:rowOff>34282</xdr:rowOff>
    </xdr:from>
    <xdr:to>
      <xdr:col>20</xdr:col>
      <xdr:colOff>643244</xdr:colOff>
      <xdr:row>46</xdr:row>
      <xdr:rowOff>151811</xdr:rowOff>
    </xdr:to>
    <xdr:grpSp>
      <xdr:nvGrpSpPr>
        <xdr:cNvPr id="39" name="グループ化 38">
          <a:extLst>
            <a:ext uri="{FF2B5EF4-FFF2-40B4-BE49-F238E27FC236}">
              <a16:creationId xmlns:a16="http://schemas.microsoft.com/office/drawing/2014/main" id="{00000000-0008-0000-0200-000027000000}"/>
            </a:ext>
          </a:extLst>
        </xdr:cNvPr>
        <xdr:cNvGrpSpPr/>
      </xdr:nvGrpSpPr>
      <xdr:grpSpPr>
        <a:xfrm>
          <a:off x="12703621" y="7745722"/>
          <a:ext cx="581203" cy="117529"/>
          <a:chOff x="14151421" y="7920982"/>
          <a:chExt cx="588823" cy="117529"/>
        </a:xfrm>
      </xdr:grpSpPr>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151421" y="7920982"/>
            <a:ext cx="545381" cy="117529"/>
            <a:chOff x="14151420" y="7920982"/>
            <a:chExt cx="545381" cy="117529"/>
          </a:xfrm>
        </xdr:grpSpPr>
        <xdr:grpSp>
          <xdr:nvGrpSpPr>
            <xdr:cNvPr id="333" name="グループ化 332">
              <a:extLst>
                <a:ext uri="{FF2B5EF4-FFF2-40B4-BE49-F238E27FC236}">
                  <a16:creationId xmlns:a16="http://schemas.microsoft.com/office/drawing/2014/main" id="{00000000-0008-0000-0200-00004D010000}"/>
                </a:ext>
              </a:extLst>
            </xdr:cNvPr>
            <xdr:cNvGrpSpPr/>
          </xdr:nvGrpSpPr>
          <xdr:grpSpPr>
            <a:xfrm rot="16200000">
              <a:off x="14575869" y="7917579"/>
              <a:ext cx="117529" cy="124336"/>
              <a:chOff x="2803632" y="790842"/>
              <a:chExt cx="173476" cy="172476"/>
            </a:xfrm>
          </xdr:grpSpPr>
          <xdr:sp macro="" textlink="">
            <xdr:nvSpPr>
              <xdr:cNvPr id="335" name="円/楕円 334">
                <a:extLst>
                  <a:ext uri="{FF2B5EF4-FFF2-40B4-BE49-F238E27FC236}">
                    <a16:creationId xmlns:a16="http://schemas.microsoft.com/office/drawing/2014/main" id="{00000000-0008-0000-0200-00004F010000}"/>
                  </a:ext>
                </a:extLst>
              </xdr:cNvPr>
              <xdr:cNvSpPr/>
            </xdr:nvSpPr>
            <xdr:spPr>
              <a:xfrm>
                <a:off x="2803632" y="790842"/>
                <a:ext cx="173476" cy="17247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36" name="円/楕円 335">
                <a:extLst>
                  <a:ext uri="{FF2B5EF4-FFF2-40B4-BE49-F238E27FC236}">
                    <a16:creationId xmlns:a16="http://schemas.microsoft.com/office/drawing/2014/main" id="{00000000-0008-0000-0200-000050010000}"/>
                  </a:ext>
                </a:extLst>
              </xdr:cNvPr>
              <xdr:cNvSpPr/>
            </xdr:nvSpPr>
            <xdr:spPr>
              <a:xfrm>
                <a:off x="2807112" y="837508"/>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37" name="円/楕円 336">
                <a:extLst>
                  <a:ext uri="{FF2B5EF4-FFF2-40B4-BE49-F238E27FC236}">
                    <a16:creationId xmlns:a16="http://schemas.microsoft.com/office/drawing/2014/main" id="{00000000-0008-0000-0200-000051010000}"/>
                  </a:ext>
                </a:extLst>
              </xdr:cNvPr>
              <xdr:cNvSpPr/>
            </xdr:nvSpPr>
            <xdr:spPr>
              <a:xfrm>
                <a:off x="2893548" y="837774"/>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xnSp macro="">
          <xdr:nvCxnSpPr>
            <xdr:cNvPr id="334" name="直線矢印コネクタ 333">
              <a:extLst>
                <a:ext uri="{FF2B5EF4-FFF2-40B4-BE49-F238E27FC236}">
                  <a16:creationId xmlns:a16="http://schemas.microsoft.com/office/drawing/2014/main" id="{00000000-0008-0000-0200-00004E010000}"/>
                </a:ext>
              </a:extLst>
            </xdr:cNvPr>
            <xdr:cNvCxnSpPr/>
          </xdr:nvCxnSpPr>
          <xdr:spPr>
            <a:xfrm rot="16200000" flipV="1">
              <a:off x="14336757" y="7791902"/>
              <a:ext cx="2335" cy="373008"/>
            </a:xfrm>
            <a:prstGeom prst="straightConnector1">
              <a:avLst/>
            </a:prstGeom>
            <a:ln w="12700">
              <a:solidFill>
                <a:srgbClr val="0070C0"/>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grpSp>
      <xdr:cxnSp macro="">
        <xdr:nvCxnSpPr>
          <xdr:cNvPr id="332" name="直線矢印コネクタ 331">
            <a:extLst>
              <a:ext uri="{FF2B5EF4-FFF2-40B4-BE49-F238E27FC236}">
                <a16:creationId xmlns:a16="http://schemas.microsoft.com/office/drawing/2014/main" id="{00000000-0008-0000-0200-00004C010000}"/>
              </a:ext>
            </a:extLst>
          </xdr:cNvPr>
          <xdr:cNvCxnSpPr/>
        </xdr:nvCxnSpPr>
        <xdr:spPr>
          <a:xfrm rot="16200000" flipV="1">
            <a:off x="14636709" y="7874316"/>
            <a:ext cx="0" cy="207071"/>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53510</xdr:colOff>
      <xdr:row>44</xdr:row>
      <xdr:rowOff>30101</xdr:rowOff>
    </xdr:from>
    <xdr:to>
      <xdr:col>20</xdr:col>
      <xdr:colOff>642333</xdr:colOff>
      <xdr:row>44</xdr:row>
      <xdr:rowOff>147630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2702710" y="7406261"/>
          <a:ext cx="581203" cy="117529"/>
          <a:chOff x="14150510" y="7573901"/>
          <a:chExt cx="588823" cy="117529"/>
        </a:xfrm>
      </xdr:grpSpPr>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14150510" y="7573901"/>
            <a:ext cx="545381" cy="117529"/>
            <a:chOff x="14150509" y="7573901"/>
            <a:chExt cx="545381" cy="117529"/>
          </a:xfrm>
        </xdr:grpSpPr>
        <xdr:grpSp>
          <xdr:nvGrpSpPr>
            <xdr:cNvPr id="341" name="グループ化 340">
              <a:extLst>
                <a:ext uri="{FF2B5EF4-FFF2-40B4-BE49-F238E27FC236}">
                  <a16:creationId xmlns:a16="http://schemas.microsoft.com/office/drawing/2014/main" id="{00000000-0008-0000-0200-000055010000}"/>
                </a:ext>
              </a:extLst>
            </xdr:cNvPr>
            <xdr:cNvGrpSpPr/>
          </xdr:nvGrpSpPr>
          <xdr:grpSpPr>
            <a:xfrm rot="16200000">
              <a:off x="14574958" y="7570498"/>
              <a:ext cx="117529" cy="124336"/>
              <a:chOff x="2803632" y="790842"/>
              <a:chExt cx="173476" cy="172476"/>
            </a:xfrm>
          </xdr:grpSpPr>
          <xdr:sp macro="" textlink="">
            <xdr:nvSpPr>
              <xdr:cNvPr id="343" name="円/楕円 342">
                <a:extLst>
                  <a:ext uri="{FF2B5EF4-FFF2-40B4-BE49-F238E27FC236}">
                    <a16:creationId xmlns:a16="http://schemas.microsoft.com/office/drawing/2014/main" id="{00000000-0008-0000-0200-000057010000}"/>
                  </a:ext>
                </a:extLst>
              </xdr:cNvPr>
              <xdr:cNvSpPr/>
            </xdr:nvSpPr>
            <xdr:spPr>
              <a:xfrm>
                <a:off x="2803632" y="790842"/>
                <a:ext cx="173476" cy="17247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44" name="円/楕円 343">
                <a:extLst>
                  <a:ext uri="{FF2B5EF4-FFF2-40B4-BE49-F238E27FC236}">
                    <a16:creationId xmlns:a16="http://schemas.microsoft.com/office/drawing/2014/main" id="{00000000-0008-0000-0200-000058010000}"/>
                  </a:ext>
                </a:extLst>
              </xdr:cNvPr>
              <xdr:cNvSpPr/>
            </xdr:nvSpPr>
            <xdr:spPr>
              <a:xfrm>
                <a:off x="2807112" y="837508"/>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45" name="円/楕円 344">
                <a:extLst>
                  <a:ext uri="{FF2B5EF4-FFF2-40B4-BE49-F238E27FC236}">
                    <a16:creationId xmlns:a16="http://schemas.microsoft.com/office/drawing/2014/main" id="{00000000-0008-0000-0200-000059010000}"/>
                  </a:ext>
                </a:extLst>
              </xdr:cNvPr>
              <xdr:cNvSpPr/>
            </xdr:nvSpPr>
            <xdr:spPr>
              <a:xfrm>
                <a:off x="2893548" y="837774"/>
                <a:ext cx="80604" cy="76679"/>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xnSp macro="">
          <xdr:nvCxnSpPr>
            <xdr:cNvPr id="342" name="直線矢印コネクタ 341">
              <a:extLst>
                <a:ext uri="{FF2B5EF4-FFF2-40B4-BE49-F238E27FC236}">
                  <a16:creationId xmlns:a16="http://schemas.microsoft.com/office/drawing/2014/main" id="{00000000-0008-0000-0200-000056010000}"/>
                </a:ext>
              </a:extLst>
            </xdr:cNvPr>
            <xdr:cNvCxnSpPr/>
          </xdr:nvCxnSpPr>
          <xdr:spPr>
            <a:xfrm rot="16200000" flipV="1">
              <a:off x="14335846" y="7444821"/>
              <a:ext cx="2335" cy="373008"/>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340" name="直線矢印コネクタ 339">
            <a:extLst>
              <a:ext uri="{FF2B5EF4-FFF2-40B4-BE49-F238E27FC236}">
                <a16:creationId xmlns:a16="http://schemas.microsoft.com/office/drawing/2014/main" id="{00000000-0008-0000-0200-000054010000}"/>
              </a:ext>
            </a:extLst>
          </xdr:cNvPr>
          <xdr:cNvCxnSpPr/>
        </xdr:nvCxnSpPr>
        <xdr:spPr>
          <a:xfrm rot="16200000" flipV="1">
            <a:off x="14635798" y="7527235"/>
            <a:ext cx="0" cy="207071"/>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167705</xdr:colOff>
      <xdr:row>50</xdr:row>
      <xdr:rowOff>28166</xdr:rowOff>
    </xdr:from>
    <xdr:to>
      <xdr:col>20</xdr:col>
      <xdr:colOff>543009</xdr:colOff>
      <xdr:row>50</xdr:row>
      <xdr:rowOff>149785</xdr:rowOff>
    </xdr:to>
    <xdr:grpSp>
      <xdr:nvGrpSpPr>
        <xdr:cNvPr id="346" name="グループ化 345">
          <a:extLst>
            <a:ext uri="{FF2B5EF4-FFF2-40B4-BE49-F238E27FC236}">
              <a16:creationId xmlns:a16="http://schemas.microsoft.com/office/drawing/2014/main" id="{00000000-0008-0000-0200-00005A010000}"/>
            </a:ext>
          </a:extLst>
        </xdr:cNvPr>
        <xdr:cNvGrpSpPr/>
      </xdr:nvGrpSpPr>
      <xdr:grpSpPr>
        <a:xfrm rot="5400000">
          <a:off x="12943747" y="8283324"/>
          <a:ext cx="121619" cy="375304"/>
          <a:chOff x="654286" y="2771886"/>
          <a:chExt cx="182489" cy="527894"/>
        </a:xfrm>
      </xdr:grpSpPr>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654286" y="2950969"/>
            <a:ext cx="182489" cy="104331"/>
          </a:xfrm>
          <a:prstGeom prst="rect">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nvGrpSpPr>
          <xdr:cNvPr id="348" name="グループ化 347">
            <a:extLst>
              <a:ext uri="{FF2B5EF4-FFF2-40B4-BE49-F238E27FC236}">
                <a16:creationId xmlns:a16="http://schemas.microsoft.com/office/drawing/2014/main" id="{00000000-0008-0000-0200-00005C010000}"/>
              </a:ext>
            </a:extLst>
          </xdr:cNvPr>
          <xdr:cNvGrpSpPr/>
        </xdr:nvGrpSpPr>
        <xdr:grpSpPr>
          <a:xfrm>
            <a:off x="656344" y="2771886"/>
            <a:ext cx="153331" cy="527894"/>
            <a:chOff x="1258958" y="2745441"/>
            <a:chExt cx="182256" cy="624328"/>
          </a:xfrm>
        </xdr:grpSpPr>
        <xdr:sp macro="" textlink="">
          <xdr:nvSpPr>
            <xdr:cNvPr id="349" name="フリーフォーム 348">
              <a:extLst>
                <a:ext uri="{FF2B5EF4-FFF2-40B4-BE49-F238E27FC236}">
                  <a16:creationId xmlns:a16="http://schemas.microsoft.com/office/drawing/2014/main" id="{00000000-0008-0000-0200-00005D01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chemeClr val="accent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50" name="直線矢印コネクタ 349">
              <a:extLst>
                <a:ext uri="{FF2B5EF4-FFF2-40B4-BE49-F238E27FC236}">
                  <a16:creationId xmlns:a16="http://schemas.microsoft.com/office/drawing/2014/main" id="{00000000-0008-0000-0200-00005E010000}"/>
                </a:ext>
              </a:extLst>
            </xdr:cNvPr>
            <xdr:cNvCxnSpPr/>
          </xdr:nvCxnSpPr>
          <xdr:spPr>
            <a:xfrm flipV="1">
              <a:off x="1360714" y="2745441"/>
              <a:ext cx="4002" cy="624328"/>
            </a:xfrm>
            <a:prstGeom prst="straightConnector1">
              <a:avLst/>
            </a:prstGeom>
            <a:ln w="12700">
              <a:solidFill>
                <a:schemeClr val="accent1"/>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174171</xdr:colOff>
      <xdr:row>48</xdr:row>
      <xdr:rowOff>23730</xdr:rowOff>
    </xdr:from>
    <xdr:to>
      <xdr:col>20</xdr:col>
      <xdr:colOff>561467</xdr:colOff>
      <xdr:row>48</xdr:row>
      <xdr:rowOff>148840</xdr:rowOff>
    </xdr:to>
    <xdr:grpSp>
      <xdr:nvGrpSpPr>
        <xdr:cNvPr id="358" name="グループ化 357">
          <a:extLst>
            <a:ext uri="{FF2B5EF4-FFF2-40B4-BE49-F238E27FC236}">
              <a16:creationId xmlns:a16="http://schemas.microsoft.com/office/drawing/2014/main" id="{00000000-0008-0000-0200-000066010000}"/>
            </a:ext>
          </a:extLst>
        </xdr:cNvPr>
        <xdr:cNvGrpSpPr/>
      </xdr:nvGrpSpPr>
      <xdr:grpSpPr>
        <a:xfrm rot="5400000">
          <a:off x="12954464" y="7939357"/>
          <a:ext cx="125110" cy="387296"/>
          <a:chOff x="242424" y="2711789"/>
          <a:chExt cx="169792" cy="521909"/>
        </a:xfrm>
      </xdr:grpSpPr>
      <xdr:sp macro="" textlink="">
        <xdr:nvSpPr>
          <xdr:cNvPr id="359" name="円/楕円 358">
            <a:extLst>
              <a:ext uri="{FF2B5EF4-FFF2-40B4-BE49-F238E27FC236}">
                <a16:creationId xmlns:a16="http://schemas.microsoft.com/office/drawing/2014/main" id="{00000000-0008-0000-0200-000067010000}"/>
              </a:ext>
            </a:extLst>
          </xdr:cNvPr>
          <xdr:cNvSpPr/>
        </xdr:nvSpPr>
        <xdr:spPr>
          <a:xfrm>
            <a:off x="243816" y="2842266"/>
            <a:ext cx="168400" cy="173969"/>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60" name="グループ化 359">
            <a:extLst>
              <a:ext uri="{FF2B5EF4-FFF2-40B4-BE49-F238E27FC236}">
                <a16:creationId xmlns:a16="http://schemas.microsoft.com/office/drawing/2014/main" id="{00000000-0008-0000-0200-000068010000}"/>
              </a:ext>
            </a:extLst>
          </xdr:cNvPr>
          <xdr:cNvGrpSpPr/>
        </xdr:nvGrpSpPr>
        <xdr:grpSpPr>
          <a:xfrm>
            <a:off x="242424" y="2711789"/>
            <a:ext cx="152357" cy="521909"/>
            <a:chOff x="1258958" y="2745441"/>
            <a:chExt cx="182256" cy="624328"/>
          </a:xfrm>
        </xdr:grpSpPr>
        <xdr:sp macro="" textlink="">
          <xdr:nvSpPr>
            <xdr:cNvPr id="363" name="フリーフォーム 362">
              <a:extLst>
                <a:ext uri="{FF2B5EF4-FFF2-40B4-BE49-F238E27FC236}">
                  <a16:creationId xmlns:a16="http://schemas.microsoft.com/office/drawing/2014/main" id="{00000000-0008-0000-0200-00006B010000}"/>
                </a:ext>
              </a:extLst>
            </xdr:cNvPr>
            <xdr:cNvSpPr/>
          </xdr:nvSpPr>
          <xdr:spPr>
            <a:xfrm rot="16200000" flipH="1">
              <a:off x="1276273" y="3164808"/>
              <a:ext cx="147625" cy="182256"/>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64" name="直線矢印コネクタ 363">
              <a:extLst>
                <a:ext uri="{FF2B5EF4-FFF2-40B4-BE49-F238E27FC236}">
                  <a16:creationId xmlns:a16="http://schemas.microsoft.com/office/drawing/2014/main" id="{00000000-0008-0000-0200-00006C010000}"/>
                </a:ext>
              </a:extLst>
            </xdr:cNvPr>
            <xdr:cNvCxnSpPr/>
          </xdr:nvCxnSpPr>
          <xdr:spPr>
            <a:xfrm flipV="1">
              <a:off x="1360714" y="2745441"/>
              <a:ext cx="4002" cy="624328"/>
            </a:xfrm>
            <a:prstGeom prst="straightConnector1">
              <a:avLst/>
            </a:prstGeom>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sp macro="" textlink="">
        <xdr:nvSpPr>
          <xdr:cNvPr id="361" name="円/楕円 360">
            <a:extLst>
              <a:ext uri="{FF2B5EF4-FFF2-40B4-BE49-F238E27FC236}">
                <a16:creationId xmlns:a16="http://schemas.microsoft.com/office/drawing/2014/main" id="{00000000-0008-0000-0200-000069010000}"/>
              </a:ext>
            </a:extLst>
          </xdr:cNvPr>
          <xdr:cNvSpPr/>
        </xdr:nvSpPr>
        <xdr:spPr>
          <a:xfrm>
            <a:off x="247194" y="2889104"/>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62" name="円/楕円 361">
            <a:extLst>
              <a:ext uri="{FF2B5EF4-FFF2-40B4-BE49-F238E27FC236}">
                <a16:creationId xmlns:a16="http://schemas.microsoft.com/office/drawing/2014/main" id="{00000000-0008-0000-0200-00006A010000}"/>
              </a:ext>
            </a:extLst>
          </xdr:cNvPr>
          <xdr:cNvSpPr/>
        </xdr:nvSpPr>
        <xdr:spPr>
          <a:xfrm>
            <a:off x="331101" y="2889371"/>
            <a:ext cx="78245" cy="77818"/>
          </a:xfrm>
          <a:prstGeom prst="ellipse">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clientData/>
  </xdr:twoCellAnchor>
  <xdr:twoCellAnchor>
    <xdr:from>
      <xdr:col>5</xdr:col>
      <xdr:colOff>146051</xdr:colOff>
      <xdr:row>16</xdr:row>
      <xdr:rowOff>99484</xdr:rowOff>
    </xdr:from>
    <xdr:to>
      <xdr:col>8</xdr:col>
      <xdr:colOff>304802</xdr:colOff>
      <xdr:row>22</xdr:row>
      <xdr:rowOff>33867</xdr:rowOff>
    </xdr:to>
    <xdr:sp macro="" textlink="">
      <xdr:nvSpPr>
        <xdr:cNvPr id="250" name="円形吹き出し 249">
          <a:extLst>
            <a:ext uri="{FF2B5EF4-FFF2-40B4-BE49-F238E27FC236}">
              <a16:creationId xmlns:a16="http://schemas.microsoft.com/office/drawing/2014/main" id="{00000000-0008-0000-0200-0000FA000000}"/>
            </a:ext>
          </a:extLst>
        </xdr:cNvPr>
        <xdr:cNvSpPr/>
      </xdr:nvSpPr>
      <xdr:spPr>
        <a:xfrm>
          <a:off x="3670301" y="2842684"/>
          <a:ext cx="2273301" cy="963083"/>
        </a:xfrm>
        <a:prstGeom prst="wedgeEllipseCallout">
          <a:avLst>
            <a:gd name="adj1" fmla="val -32500"/>
            <a:gd name="adj2" fmla="val 68500"/>
          </a:avLst>
        </a:prstGeom>
        <a:solidFill>
          <a:sysClr val="window" lastClr="FFFFFF"/>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en-US" altLang="ja-JP" sz="800"/>
            <a:t>LT-50Eco</a:t>
          </a:r>
          <a:r>
            <a:rPr kumimoji="1" lang="ja-JP" altLang="en-US" sz="800"/>
            <a:t>･</a:t>
          </a:r>
          <a:r>
            <a:rPr kumimoji="1" lang="en-US" altLang="ja-JP" sz="800"/>
            <a:t>LA</a:t>
          </a:r>
          <a:r>
            <a:rPr kumimoji="1" lang="ja-JP" altLang="en-US" sz="800"/>
            <a:t>・</a:t>
          </a:r>
          <a:r>
            <a:rPr kumimoji="1" lang="en-US" altLang="ja-JP" sz="800"/>
            <a:t>LAT</a:t>
          </a:r>
          <a:r>
            <a:rPr kumimoji="1" lang="ja-JP" altLang="en-US" sz="800"/>
            <a:t>・高須製品を換気計算に算入する時はスイッチが必要です</a:t>
          </a:r>
        </a:p>
      </xdr:txBody>
    </xdr:sp>
    <xdr:clientData fPrintsWithSheet="0"/>
  </xdr:twoCellAnchor>
  <xdr:twoCellAnchor>
    <xdr:from>
      <xdr:col>5</xdr:col>
      <xdr:colOff>472549</xdr:colOff>
      <xdr:row>23</xdr:row>
      <xdr:rowOff>135972</xdr:rowOff>
    </xdr:from>
    <xdr:to>
      <xdr:col>5</xdr:col>
      <xdr:colOff>536914</xdr:colOff>
      <xdr:row>24</xdr:row>
      <xdr:rowOff>29322</xdr:rowOff>
    </xdr:to>
    <xdr:sp macro="" textlink="">
      <xdr:nvSpPr>
        <xdr:cNvPr id="251" name="円/楕円 250">
          <a:extLst>
            <a:ext uri="{FF2B5EF4-FFF2-40B4-BE49-F238E27FC236}">
              <a16:creationId xmlns:a16="http://schemas.microsoft.com/office/drawing/2014/main" id="{00000000-0008-0000-0200-0000FB000000}"/>
            </a:ext>
          </a:extLst>
        </xdr:cNvPr>
        <xdr:cNvSpPr/>
      </xdr:nvSpPr>
      <xdr:spPr>
        <a:xfrm>
          <a:off x="3996799" y="4079322"/>
          <a:ext cx="64365" cy="64800"/>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5</xdr:col>
      <xdr:colOff>472549</xdr:colOff>
      <xdr:row>23</xdr:row>
      <xdr:rowOff>55009</xdr:rowOff>
    </xdr:from>
    <xdr:to>
      <xdr:col>5</xdr:col>
      <xdr:colOff>536914</xdr:colOff>
      <xdr:row>23</xdr:row>
      <xdr:rowOff>119809</xdr:rowOff>
    </xdr:to>
    <xdr:sp macro="" textlink="">
      <xdr:nvSpPr>
        <xdr:cNvPr id="256" name="円/楕円 255">
          <a:extLst>
            <a:ext uri="{FF2B5EF4-FFF2-40B4-BE49-F238E27FC236}">
              <a16:creationId xmlns:a16="http://schemas.microsoft.com/office/drawing/2014/main" id="{00000000-0008-0000-0200-000000010000}"/>
            </a:ext>
          </a:extLst>
        </xdr:cNvPr>
        <xdr:cNvSpPr/>
      </xdr:nvSpPr>
      <xdr:spPr>
        <a:xfrm>
          <a:off x="3996799" y="3998359"/>
          <a:ext cx="64365" cy="64800"/>
        </a:xfrm>
        <a:prstGeom prst="ellips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20</xdr:col>
      <xdr:colOff>200757</xdr:colOff>
      <xdr:row>57</xdr:row>
      <xdr:rowOff>119169</xdr:rowOff>
    </xdr:from>
    <xdr:to>
      <xdr:col>20</xdr:col>
      <xdr:colOff>558852</xdr:colOff>
      <xdr:row>59</xdr:row>
      <xdr:rowOff>53340</xdr:rowOff>
    </xdr:to>
    <xdr:sp macro="" textlink="">
      <xdr:nvSpPr>
        <xdr:cNvPr id="257" name="Rectangle 214" descr="右上がり対角線 (太)">
          <a:extLst>
            <a:ext uri="{FF2B5EF4-FFF2-40B4-BE49-F238E27FC236}">
              <a16:creationId xmlns:a16="http://schemas.microsoft.com/office/drawing/2014/main" id="{00000000-0008-0000-0200-000001010000}"/>
            </a:ext>
          </a:extLst>
        </xdr:cNvPr>
        <xdr:cNvSpPr>
          <a:spLocks noChangeArrowheads="1"/>
        </xdr:cNvSpPr>
      </xdr:nvSpPr>
      <xdr:spPr bwMode="auto">
        <a:xfrm>
          <a:off x="9487632" y="6805719"/>
          <a:ext cx="358095" cy="277071"/>
        </a:xfrm>
        <a:prstGeom prst="rect">
          <a:avLst/>
        </a:prstGeom>
        <a:pattFill prst="wdUpDiag">
          <a:fgClr>
            <a:srgbClr val="0070C0">
              <a:alpha val="21176"/>
            </a:srgbClr>
          </a:fgClr>
          <a:bgClr>
            <a:srgbClr val="FFFFFF">
              <a:alpha val="21176"/>
            </a:srgbClr>
          </a:bgClr>
        </a:pattFill>
        <a:ln w="0">
          <a:noFill/>
          <a:miter lim="800000"/>
          <a:headEnd/>
          <a:tailEnd/>
        </a:ln>
      </xdr:spPr>
    </xdr:sp>
    <xdr:clientData/>
  </xdr:twoCellAnchor>
  <xdr:twoCellAnchor>
    <xdr:from>
      <xdr:col>24</xdr:col>
      <xdr:colOff>77621</xdr:colOff>
      <xdr:row>7</xdr:row>
      <xdr:rowOff>39825</xdr:rowOff>
    </xdr:from>
    <xdr:to>
      <xdr:col>24</xdr:col>
      <xdr:colOff>642424</xdr:colOff>
      <xdr:row>14</xdr:row>
      <xdr:rowOff>18767</xdr:rowOff>
    </xdr:to>
    <xdr:cxnSp macro="">
      <xdr:nvCxnSpPr>
        <xdr:cNvPr id="375" name="直線矢印コネクタ 374">
          <a:extLst>
            <a:ext uri="{FF2B5EF4-FFF2-40B4-BE49-F238E27FC236}">
              <a16:creationId xmlns:a16="http://schemas.microsoft.com/office/drawing/2014/main" id="{00000000-0008-0000-0200-000077010000}"/>
            </a:ext>
          </a:extLst>
        </xdr:cNvPr>
        <xdr:cNvCxnSpPr>
          <a:stCxn id="1113" idx="2"/>
        </xdr:cNvCxnSpPr>
      </xdr:nvCxnSpPr>
      <xdr:spPr>
        <a:xfrm flipH="1">
          <a:off x="16565396" y="1239975"/>
          <a:ext cx="564803" cy="1179092"/>
        </a:xfrm>
        <a:prstGeom prst="straightConnector1">
          <a:avLst/>
        </a:prstGeom>
        <a:ln w="9525">
          <a:solidFill>
            <a:schemeClr val="tx1"/>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42</xdr:row>
      <xdr:rowOff>38100</xdr:rowOff>
    </xdr:from>
    <xdr:to>
      <xdr:col>20</xdr:col>
      <xdr:colOff>536100</xdr:colOff>
      <xdr:row>42</xdr:row>
      <xdr:rowOff>146100</xdr:rowOff>
    </xdr:to>
    <xdr:sp macro="" textlink="">
      <xdr:nvSpPr>
        <xdr:cNvPr id="309" name="左右矢印 308">
          <a:extLst>
            <a:ext uri="{FF2B5EF4-FFF2-40B4-BE49-F238E27FC236}">
              <a16:creationId xmlns:a16="http://schemas.microsoft.com/office/drawing/2014/main" id="{00000000-0008-0000-0200-000035010000}"/>
            </a:ext>
          </a:extLst>
        </xdr:cNvPr>
        <xdr:cNvSpPr>
          <a:spLocks noChangeAspect="1"/>
        </xdr:cNvSpPr>
      </xdr:nvSpPr>
      <xdr:spPr>
        <a:xfrm>
          <a:off x="14287500" y="6896100"/>
          <a:ext cx="345600" cy="108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419100</xdr:colOff>
      <xdr:row>21</xdr:row>
      <xdr:rowOff>76200</xdr:rowOff>
    </xdr:from>
    <xdr:to>
      <xdr:col>24</xdr:col>
      <xdr:colOff>21300</xdr:colOff>
      <xdr:row>21</xdr:row>
      <xdr:rowOff>166200</xdr:rowOff>
    </xdr:to>
    <xdr:sp macro="" textlink="">
      <xdr:nvSpPr>
        <xdr:cNvPr id="312" name="左右矢印 311">
          <a:extLst>
            <a:ext uri="{FF2B5EF4-FFF2-40B4-BE49-F238E27FC236}">
              <a16:creationId xmlns:a16="http://schemas.microsoft.com/office/drawing/2014/main" id="{00000000-0008-0000-0200-000038010000}"/>
            </a:ext>
          </a:extLst>
        </xdr:cNvPr>
        <xdr:cNvSpPr/>
      </xdr:nvSpPr>
      <xdr:spPr>
        <a:xfrm>
          <a:off x="16221075" y="3676650"/>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156150</xdr:colOff>
      <xdr:row>20</xdr:row>
      <xdr:rowOff>110550</xdr:rowOff>
    </xdr:from>
    <xdr:to>
      <xdr:col>24</xdr:col>
      <xdr:colOff>246150</xdr:colOff>
      <xdr:row>22</xdr:row>
      <xdr:rowOff>55650</xdr:rowOff>
    </xdr:to>
    <xdr:sp macro="" textlink="">
      <xdr:nvSpPr>
        <xdr:cNvPr id="313" name="左右矢印 312">
          <a:extLst>
            <a:ext uri="{FF2B5EF4-FFF2-40B4-BE49-F238E27FC236}">
              <a16:creationId xmlns:a16="http://schemas.microsoft.com/office/drawing/2014/main" id="{00000000-0008-0000-0200-000039010000}"/>
            </a:ext>
          </a:extLst>
        </xdr:cNvPr>
        <xdr:cNvSpPr/>
      </xdr:nvSpPr>
      <xdr:spPr>
        <a:xfrm rot="5400000">
          <a:off x="16544925" y="3638550"/>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103814</xdr:colOff>
      <xdr:row>37</xdr:row>
      <xdr:rowOff>22969</xdr:rowOff>
    </xdr:from>
    <xdr:to>
      <xdr:col>5</xdr:col>
      <xdr:colOff>553814</xdr:colOff>
      <xdr:row>43</xdr:row>
      <xdr:rowOff>146269</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266114" y="6225649"/>
          <a:ext cx="450000" cy="1129140"/>
          <a:chOff x="3628064" y="6223744"/>
          <a:chExt cx="450000" cy="1152000"/>
        </a:xfrm>
      </xdr:grpSpPr>
      <xdr:grpSp>
        <xdr:nvGrpSpPr>
          <xdr:cNvPr id="380" name="グループ化 379">
            <a:extLst>
              <a:ext uri="{FF2B5EF4-FFF2-40B4-BE49-F238E27FC236}">
                <a16:creationId xmlns:a16="http://schemas.microsoft.com/office/drawing/2014/main" id="{00000000-0008-0000-0200-00007C010000}"/>
              </a:ext>
            </a:extLst>
          </xdr:cNvPr>
          <xdr:cNvGrpSpPr/>
        </xdr:nvGrpSpPr>
        <xdr:grpSpPr>
          <a:xfrm>
            <a:off x="3628064" y="6223744"/>
            <a:ext cx="450000" cy="275447"/>
            <a:chOff x="3498949" y="5060728"/>
            <a:chExt cx="320907" cy="196717"/>
          </a:xfrm>
        </xdr:grpSpPr>
        <xdr:grpSp>
          <xdr:nvGrpSpPr>
            <xdr:cNvPr id="390" name="グループ化 389">
              <a:extLst>
                <a:ext uri="{FF2B5EF4-FFF2-40B4-BE49-F238E27FC236}">
                  <a16:creationId xmlns:a16="http://schemas.microsoft.com/office/drawing/2014/main" id="{00000000-0008-0000-0200-000086010000}"/>
                </a:ext>
              </a:extLst>
            </xdr:cNvPr>
            <xdr:cNvGrpSpPr/>
          </xdr:nvGrpSpPr>
          <xdr:grpSpPr>
            <a:xfrm rot="4500000">
              <a:off x="3498975" y="5064034"/>
              <a:ext cx="193385" cy="193438"/>
              <a:chOff x="3360473" y="4587045"/>
              <a:chExt cx="192279" cy="196312"/>
            </a:xfrm>
          </xdr:grpSpPr>
          <xdr:sp macro="" textlink="">
            <xdr:nvSpPr>
              <xdr:cNvPr id="392" name="フリーフォーム 391">
                <a:extLst>
                  <a:ext uri="{FF2B5EF4-FFF2-40B4-BE49-F238E27FC236}">
                    <a16:creationId xmlns:a16="http://schemas.microsoft.com/office/drawing/2014/main" id="{00000000-0008-0000-0200-000088010000}"/>
                  </a:ext>
                </a:extLst>
              </xdr:cNvPr>
              <xdr:cNvSpPr/>
            </xdr:nvSpPr>
            <xdr:spPr>
              <a:xfrm flipH="1">
                <a:off x="3360473" y="4587045"/>
                <a:ext cx="100506" cy="179470"/>
              </a:xfrm>
              <a:custGeom>
                <a:avLst/>
                <a:gdLst>
                  <a:gd name="connsiteX0" fmla="*/ 317500 w 317500"/>
                  <a:gd name="connsiteY0" fmla="*/ 123825 h 386292"/>
                  <a:gd name="connsiteX1" fmla="*/ 266700 w 317500"/>
                  <a:gd name="connsiteY1" fmla="*/ 41275 h 386292"/>
                  <a:gd name="connsiteX2" fmla="*/ 196850 w 317500"/>
                  <a:gd name="connsiteY2" fmla="*/ 371475 h 386292"/>
                  <a:gd name="connsiteX3" fmla="*/ 63500 w 317500"/>
                  <a:gd name="connsiteY3" fmla="*/ 130175 h 386292"/>
                  <a:gd name="connsiteX4" fmla="*/ 0 w 317500"/>
                  <a:gd name="connsiteY4" fmla="*/ 225425 h 3862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7500" h="386292">
                    <a:moveTo>
                      <a:pt x="317500" y="123825"/>
                    </a:moveTo>
                    <a:cubicBezTo>
                      <a:pt x="302154" y="61912"/>
                      <a:pt x="286808" y="0"/>
                      <a:pt x="266700" y="41275"/>
                    </a:cubicBezTo>
                    <a:cubicBezTo>
                      <a:pt x="246592" y="82550"/>
                      <a:pt x="230717" y="356658"/>
                      <a:pt x="196850" y="371475"/>
                    </a:cubicBezTo>
                    <a:cubicBezTo>
                      <a:pt x="162983" y="386292"/>
                      <a:pt x="96308" y="154517"/>
                      <a:pt x="63500" y="130175"/>
                    </a:cubicBezTo>
                    <a:cubicBezTo>
                      <a:pt x="30692" y="105833"/>
                      <a:pt x="15346" y="165629"/>
                      <a:pt x="0" y="225425"/>
                    </a:cubicBezTo>
                  </a:path>
                </a:pathLst>
              </a:custGeom>
              <a:solidFill>
                <a:sysClr val="window" lastClr="FFFFFF"/>
              </a:solidFill>
              <a:ln w="12700">
                <a:solidFill>
                  <a:srgbClr val="FF0000"/>
                </a:solidFill>
                <a:tailEnd w="sm" len="sm"/>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xnSp macro="">
            <xdr:nvCxnSpPr>
              <xdr:cNvPr id="393" name="直線矢印コネクタ 392">
                <a:extLst>
                  <a:ext uri="{FF2B5EF4-FFF2-40B4-BE49-F238E27FC236}">
                    <a16:creationId xmlns:a16="http://schemas.microsoft.com/office/drawing/2014/main" id="{00000000-0008-0000-0200-000089010000}"/>
                  </a:ext>
                </a:extLst>
              </xdr:cNvPr>
              <xdr:cNvCxnSpPr/>
            </xdr:nvCxnSpPr>
            <xdr:spPr>
              <a:xfrm rot="18900000">
                <a:off x="3361559" y="4592162"/>
                <a:ext cx="191193" cy="191195"/>
              </a:xfrm>
              <a:prstGeom prst="straightConnector1">
                <a:avLst/>
              </a:prstGeom>
              <a:solidFill>
                <a:sysClr val="window" lastClr="FFFFFF"/>
              </a:solidFill>
              <a:ln w="1270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grpSp>
        <xdr:cxnSp macro="">
          <xdr:nvCxnSpPr>
            <xdr:cNvPr id="391" name="直線矢印コネクタ 390">
              <a:extLst>
                <a:ext uri="{FF2B5EF4-FFF2-40B4-BE49-F238E27FC236}">
                  <a16:creationId xmlns:a16="http://schemas.microsoft.com/office/drawing/2014/main" id="{00000000-0008-0000-0200-000087010000}"/>
                </a:ext>
              </a:extLst>
            </xdr:cNvPr>
            <xdr:cNvCxnSpPr/>
          </xdr:nvCxnSpPr>
          <xdr:spPr>
            <a:xfrm rot="14400000">
              <a:off x="3627525" y="5060697"/>
              <a:ext cx="192299" cy="192362"/>
            </a:xfrm>
            <a:prstGeom prst="straightConnector1">
              <a:avLst/>
            </a:prstGeom>
            <a:solidFill>
              <a:sysClr val="window" lastClr="FFFFFF"/>
            </a:solidFill>
            <a:ln w="12700">
              <a:solidFill>
                <a:srgbClr val="0070C0"/>
              </a:solidFill>
              <a:tailEnd type="arrow" w="sm" len="sm"/>
            </a:ln>
          </xdr:spPr>
          <xdr:style>
            <a:lnRef idx="1">
              <a:schemeClr val="accent1"/>
            </a:lnRef>
            <a:fillRef idx="0">
              <a:schemeClr val="accent1"/>
            </a:fillRef>
            <a:effectRef idx="0">
              <a:schemeClr val="accent1"/>
            </a:effectRef>
            <a:fontRef idx="minor">
              <a:schemeClr val="tx1"/>
            </a:fontRef>
          </xdr:style>
        </xdr:cxn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3762196" y="6563151"/>
            <a:ext cx="181735" cy="812593"/>
            <a:chOff x="3762196" y="6563151"/>
            <a:chExt cx="181735" cy="812593"/>
          </a:xfrm>
        </xdr:grpSpPr>
        <xdr:cxnSp macro="">
          <xdr:nvCxnSpPr>
            <xdr:cNvPr id="382" name="直線矢印コネクタ 381">
              <a:extLst>
                <a:ext uri="{FF2B5EF4-FFF2-40B4-BE49-F238E27FC236}">
                  <a16:creationId xmlns:a16="http://schemas.microsoft.com/office/drawing/2014/main" id="{00000000-0008-0000-0200-00007E010000}"/>
                </a:ext>
              </a:extLst>
            </xdr:cNvPr>
            <xdr:cNvCxnSpPr/>
          </xdr:nvCxnSpPr>
          <xdr:spPr>
            <a:xfrm rot="10800000" flipV="1">
              <a:off x="3854773" y="6860984"/>
              <a:ext cx="0" cy="514760"/>
            </a:xfrm>
            <a:prstGeom prst="straightConnector1">
              <a:avLst/>
            </a:prstGeom>
            <a:ln w="12700">
              <a:solidFill>
                <a:srgbClr val="0070C0"/>
              </a:solidFill>
              <a:headEnd type="arrow" w="sm" len="sm"/>
              <a:tailEnd type="none" w="sm" len="sm"/>
            </a:ln>
          </xdr:spPr>
          <xdr:style>
            <a:lnRef idx="1">
              <a:schemeClr val="accent1"/>
            </a:lnRef>
            <a:fillRef idx="0">
              <a:schemeClr val="accent1"/>
            </a:fillRef>
            <a:effectRef idx="0">
              <a:schemeClr val="accent1"/>
            </a:effectRef>
            <a:fontRef idx="minor">
              <a:schemeClr val="tx1"/>
            </a:fontRef>
          </xdr:style>
        </xdr:cxnSp>
        <xdr:grpSp>
          <xdr:nvGrpSpPr>
            <xdr:cNvPr id="383" name="グループ化 382">
              <a:extLst>
                <a:ext uri="{FF2B5EF4-FFF2-40B4-BE49-F238E27FC236}">
                  <a16:creationId xmlns:a16="http://schemas.microsoft.com/office/drawing/2014/main" id="{00000000-0008-0000-0200-00007F010000}"/>
                </a:ext>
              </a:extLst>
            </xdr:cNvPr>
            <xdr:cNvGrpSpPr/>
          </xdr:nvGrpSpPr>
          <xdr:grpSpPr>
            <a:xfrm>
              <a:off x="3762196" y="6563151"/>
              <a:ext cx="181735" cy="285763"/>
              <a:chOff x="3830054" y="5407899"/>
              <a:chExt cx="129600" cy="204084"/>
            </a:xfrm>
          </xdr:grpSpPr>
          <xdr:grpSp>
            <xdr:nvGrpSpPr>
              <xdr:cNvPr id="384" name="グループ化 383">
                <a:extLst>
                  <a:ext uri="{FF2B5EF4-FFF2-40B4-BE49-F238E27FC236}">
                    <a16:creationId xmlns:a16="http://schemas.microsoft.com/office/drawing/2014/main" id="{00000000-0008-0000-0200-000080010000}"/>
                  </a:ext>
                </a:extLst>
              </xdr:cNvPr>
              <xdr:cNvGrpSpPr/>
            </xdr:nvGrpSpPr>
            <xdr:grpSpPr>
              <a:xfrm rot="16200000">
                <a:off x="3830551" y="5445141"/>
                <a:ext cx="128605" cy="129600"/>
                <a:chOff x="6469628" y="2872892"/>
                <a:chExt cx="128605" cy="129600"/>
              </a:xfrm>
            </xdr:grpSpPr>
            <xdr:sp macro="" textlink="">
              <xdr:nvSpPr>
                <xdr:cNvPr id="386" name="円/楕円 385">
                  <a:extLst>
                    <a:ext uri="{FF2B5EF4-FFF2-40B4-BE49-F238E27FC236}">
                      <a16:creationId xmlns:a16="http://schemas.microsoft.com/office/drawing/2014/main" id="{00000000-0008-0000-0200-000082010000}"/>
                    </a:ext>
                  </a:extLst>
                </xdr:cNvPr>
                <xdr:cNvSpPr/>
              </xdr:nvSpPr>
              <xdr:spPr>
                <a:xfrm rot="5400000">
                  <a:off x="6469131" y="2873389"/>
                  <a:ext cx="129600" cy="128605"/>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nvGrpSpPr>
                <xdr:cNvPr id="387" name="グループ化 386">
                  <a:extLst>
                    <a:ext uri="{FF2B5EF4-FFF2-40B4-BE49-F238E27FC236}">
                      <a16:creationId xmlns:a16="http://schemas.microsoft.com/office/drawing/2014/main" id="{00000000-0008-0000-0200-000083010000}"/>
                    </a:ext>
                  </a:extLst>
                </xdr:cNvPr>
                <xdr:cNvGrpSpPr/>
              </xdr:nvGrpSpPr>
              <xdr:grpSpPr>
                <a:xfrm>
                  <a:off x="6505168" y="2880090"/>
                  <a:ext cx="57526" cy="115202"/>
                  <a:chOff x="6819051" y="2872891"/>
                  <a:chExt cx="57526" cy="115202"/>
                </a:xfrm>
              </xdr:grpSpPr>
              <xdr:sp macro="" textlink="">
                <xdr:nvSpPr>
                  <xdr:cNvPr id="388" name="円/楕円 387">
                    <a:extLst>
                      <a:ext uri="{FF2B5EF4-FFF2-40B4-BE49-F238E27FC236}">
                        <a16:creationId xmlns:a16="http://schemas.microsoft.com/office/drawing/2014/main" id="{00000000-0008-0000-0200-000084010000}"/>
                      </a:ext>
                    </a:extLst>
                  </xdr:cNvPr>
                  <xdr:cNvSpPr/>
                </xdr:nvSpPr>
                <xdr:spPr>
                  <a:xfrm rot="5400000">
                    <a:off x="6819014" y="2872928"/>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9" name="円/楕円 388">
                    <a:extLst>
                      <a:ext uri="{FF2B5EF4-FFF2-40B4-BE49-F238E27FC236}">
                        <a16:creationId xmlns:a16="http://schemas.microsoft.com/office/drawing/2014/main" id="{00000000-0008-0000-0200-000085010000}"/>
                      </a:ext>
                    </a:extLst>
                  </xdr:cNvPr>
                  <xdr:cNvSpPr/>
                </xdr:nvSpPr>
                <xdr:spPr>
                  <a:xfrm rot="5400000">
                    <a:off x="6819014" y="2930530"/>
                    <a:ext cx="57600" cy="57526"/>
                  </a:xfrm>
                  <a:prstGeom prst="ellipse">
                    <a:avLst/>
                  </a:prstGeom>
                  <a:solidFill>
                    <a:schemeClr val="bg1"/>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cxnSp macro="">
            <xdr:nvCxnSpPr>
              <xdr:cNvPr id="385" name="直線矢印コネクタ 384">
                <a:extLst>
                  <a:ext uri="{FF2B5EF4-FFF2-40B4-BE49-F238E27FC236}">
                    <a16:creationId xmlns:a16="http://schemas.microsoft.com/office/drawing/2014/main" id="{00000000-0008-0000-0200-000081010000}"/>
                  </a:ext>
                </a:extLst>
              </xdr:cNvPr>
              <xdr:cNvCxnSpPr/>
            </xdr:nvCxnSpPr>
            <xdr:spPr>
              <a:xfrm rot="10800000" flipV="1">
                <a:off x="3894854" y="5407899"/>
                <a:ext cx="0" cy="204084"/>
              </a:xfrm>
              <a:prstGeom prst="straightConnector1">
                <a:avLst/>
              </a:prstGeom>
              <a:ln w="12700">
                <a:solidFill>
                  <a:srgbClr val="0070C0"/>
                </a:solidFill>
                <a:headEnd type="none"/>
                <a:tailEnd type="none"/>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12</xdr:col>
      <xdr:colOff>219075</xdr:colOff>
      <xdr:row>20</xdr:row>
      <xdr:rowOff>123825</xdr:rowOff>
    </xdr:from>
    <xdr:to>
      <xdr:col>12</xdr:col>
      <xdr:colOff>507075</xdr:colOff>
      <xdr:row>21</xdr:row>
      <xdr:rowOff>42375</xdr:rowOff>
    </xdr:to>
    <xdr:sp macro="" textlink="">
      <xdr:nvSpPr>
        <xdr:cNvPr id="394" name="左右矢印 393">
          <a:extLst>
            <a:ext uri="{FF2B5EF4-FFF2-40B4-BE49-F238E27FC236}">
              <a16:creationId xmlns:a16="http://schemas.microsoft.com/office/drawing/2014/main" id="{00000000-0008-0000-0200-00008A010000}"/>
            </a:ext>
          </a:extLst>
        </xdr:cNvPr>
        <xdr:cNvSpPr/>
      </xdr:nvSpPr>
      <xdr:spPr>
        <a:xfrm>
          <a:off x="8677275" y="3552825"/>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641925</xdr:colOff>
      <xdr:row>19</xdr:row>
      <xdr:rowOff>158175</xdr:rowOff>
    </xdr:from>
    <xdr:to>
      <xdr:col>13</xdr:col>
      <xdr:colOff>27075</xdr:colOff>
      <xdr:row>21</xdr:row>
      <xdr:rowOff>103275</xdr:rowOff>
    </xdr:to>
    <xdr:sp macro="" textlink="">
      <xdr:nvSpPr>
        <xdr:cNvPr id="395" name="左右矢印 394">
          <a:extLst>
            <a:ext uri="{FF2B5EF4-FFF2-40B4-BE49-F238E27FC236}">
              <a16:creationId xmlns:a16="http://schemas.microsoft.com/office/drawing/2014/main" id="{00000000-0008-0000-0200-00008B010000}"/>
            </a:ext>
          </a:extLst>
        </xdr:cNvPr>
        <xdr:cNvSpPr/>
      </xdr:nvSpPr>
      <xdr:spPr>
        <a:xfrm rot="5400000">
          <a:off x="9001125" y="3514725"/>
          <a:ext cx="288000" cy="90000"/>
        </a:xfrm>
        <a:prstGeom prst="leftRightArrow">
          <a:avLst/>
        </a:prstGeom>
        <a:solidFill>
          <a:srgbClr val="7030A0"/>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40</xdr:row>
      <xdr:rowOff>85725</xdr:rowOff>
    </xdr:from>
    <xdr:to>
      <xdr:col>26</xdr:col>
      <xdr:colOff>381001</xdr:colOff>
      <xdr:row>46</xdr:row>
      <xdr:rowOff>9525</xdr:rowOff>
    </xdr:to>
    <xdr:sp macro="" textlink="">
      <xdr:nvSpPr>
        <xdr:cNvPr id="252" name="円形吹き出し 251">
          <a:extLst>
            <a:ext uri="{FF2B5EF4-FFF2-40B4-BE49-F238E27FC236}">
              <a16:creationId xmlns:a16="http://schemas.microsoft.com/office/drawing/2014/main" id="{00000000-0008-0000-0200-0000FC000000}"/>
            </a:ext>
          </a:extLst>
        </xdr:cNvPr>
        <xdr:cNvSpPr/>
      </xdr:nvSpPr>
      <xdr:spPr>
        <a:xfrm>
          <a:off x="15954375" y="6943725"/>
          <a:ext cx="2286001" cy="952500"/>
        </a:xfrm>
        <a:prstGeom prst="wedgeEllipseCallout">
          <a:avLst>
            <a:gd name="adj1" fmla="val -79584"/>
            <a:gd name="adj2" fmla="val 94500"/>
          </a:avLst>
        </a:prstGeom>
        <a:solidFill>
          <a:sysClr val="window" lastClr="FFFFFF"/>
        </a:solidFill>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800"/>
            <a:t>第三種及び第一種／第三種併用の換気計画の場合には、</a:t>
          </a:r>
          <a:endParaRPr kumimoji="1" lang="en-US" altLang="ja-JP" sz="800"/>
        </a:p>
        <a:p>
          <a:pPr algn="l"/>
          <a:r>
            <a:rPr kumimoji="1" lang="ja-JP" altLang="en-US" sz="800"/>
            <a:t>「第三種換気機」</a:t>
          </a:r>
          <a:endParaRPr kumimoji="1" lang="en-US" altLang="ja-JP" sz="800"/>
        </a:p>
        <a:p>
          <a:pPr algn="l"/>
          <a:r>
            <a:rPr kumimoji="1" lang="ja-JP" altLang="en-US" sz="800"/>
            <a:t>と変更してください。</a:t>
          </a:r>
        </a:p>
      </xdr:txBody>
    </xdr:sp>
    <xdr:clientData fPrintsWithSheet="0"/>
  </xdr:twoCellAnchor>
  <xdr:twoCellAnchor>
    <xdr:from>
      <xdr:col>25</xdr:col>
      <xdr:colOff>9525</xdr:colOff>
      <xdr:row>9</xdr:row>
      <xdr:rowOff>9525</xdr:rowOff>
    </xdr:from>
    <xdr:to>
      <xdr:col>26</xdr:col>
      <xdr:colOff>403725</xdr:colOff>
      <xdr:row>12</xdr:row>
      <xdr:rowOff>35175</xdr:rowOff>
    </xdr:to>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17183100" y="1552575"/>
          <a:ext cx="1080000" cy="540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900"/>
            <a:t>局所換気機</a:t>
          </a:r>
        </a:p>
      </xdr:txBody>
    </xdr:sp>
    <xdr:clientData/>
  </xdr:twoCellAnchor>
  <xdr:twoCellAnchor>
    <xdr:from>
      <xdr:col>24</xdr:col>
      <xdr:colOff>552450</xdr:colOff>
      <xdr:row>12</xdr:row>
      <xdr:rowOff>35175</xdr:rowOff>
    </xdr:from>
    <xdr:to>
      <xdr:col>25</xdr:col>
      <xdr:colOff>549525</xdr:colOff>
      <xdr:row>17</xdr:row>
      <xdr:rowOff>19050</xdr:rowOff>
    </xdr:to>
    <xdr:cxnSp macro="">
      <xdr:nvCxnSpPr>
        <xdr:cNvPr id="254" name="直線矢印コネクタ 253">
          <a:extLst>
            <a:ext uri="{FF2B5EF4-FFF2-40B4-BE49-F238E27FC236}">
              <a16:creationId xmlns:a16="http://schemas.microsoft.com/office/drawing/2014/main" id="{00000000-0008-0000-0200-0000FE000000}"/>
            </a:ext>
          </a:extLst>
        </xdr:cNvPr>
        <xdr:cNvCxnSpPr>
          <a:stCxn id="253" idx="2"/>
        </xdr:cNvCxnSpPr>
      </xdr:nvCxnSpPr>
      <xdr:spPr>
        <a:xfrm flipH="1">
          <a:off x="17040225" y="2092575"/>
          <a:ext cx="682875" cy="841125"/>
        </a:xfrm>
        <a:prstGeom prst="straightConnector1">
          <a:avLst/>
        </a:prstGeom>
        <a:ln w="9525">
          <a:solidFill>
            <a:schemeClr val="tx1"/>
          </a:solidFill>
          <a:tailEnd type="arrow"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238125</xdr:colOff>
      <xdr:row>0</xdr:row>
      <xdr:rowOff>9525</xdr:rowOff>
    </xdr:from>
    <xdr:to>
      <xdr:col>12</xdr:col>
      <xdr:colOff>438800</xdr:colOff>
      <xdr:row>2</xdr:row>
      <xdr:rowOff>190770</xdr:rowOff>
    </xdr:to>
    <xdr:sp macro="" textlink="">
      <xdr:nvSpPr>
        <xdr:cNvPr id="2" name="テキスト ボックス 1">
          <a:extLst>
            <a:ext uri="{FF2B5EF4-FFF2-40B4-BE49-F238E27FC236}">
              <a16:creationId xmlns:a16="http://schemas.microsoft.com/office/drawing/2014/main" id="{9C7E3EF1-FE93-44E8-8930-F3AACABA519C}"/>
            </a:ext>
          </a:extLst>
        </xdr:cNvPr>
        <xdr:cNvSpPr txBox="1"/>
      </xdr:nvSpPr>
      <xdr:spPr>
        <a:xfrm>
          <a:off x="11191875" y="9525"/>
          <a:ext cx="1315100" cy="58129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参考資料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238125</xdr:colOff>
      <xdr:row>0</xdr:row>
      <xdr:rowOff>9525</xdr:rowOff>
    </xdr:from>
    <xdr:to>
      <xdr:col>12</xdr:col>
      <xdr:colOff>438800</xdr:colOff>
      <xdr:row>2</xdr:row>
      <xdr:rowOff>190770</xdr:rowOff>
    </xdr:to>
    <xdr:sp macro="" textlink="">
      <xdr:nvSpPr>
        <xdr:cNvPr id="8" name="テキスト ボックス 7">
          <a:extLst>
            <a:ext uri="{FF2B5EF4-FFF2-40B4-BE49-F238E27FC236}">
              <a16:creationId xmlns:a16="http://schemas.microsoft.com/office/drawing/2014/main" id="{4554D353-A826-431B-915D-8950641FBE9F}"/>
            </a:ext>
          </a:extLst>
        </xdr:cNvPr>
        <xdr:cNvSpPr txBox="1"/>
      </xdr:nvSpPr>
      <xdr:spPr>
        <a:xfrm>
          <a:off x="11191875" y="9525"/>
          <a:ext cx="1315100" cy="58129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800">
              <a:solidFill>
                <a:srgbClr val="FF0000"/>
              </a:solidFill>
            </a:rPr>
            <a:t>参考資料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141693</xdr:colOff>
      <xdr:row>7</xdr:row>
      <xdr:rowOff>166776</xdr:rowOff>
    </xdr:from>
    <xdr:to>
      <xdr:col>18</xdr:col>
      <xdr:colOff>215745</xdr:colOff>
      <xdr:row>24</xdr:row>
      <xdr:rowOff>86037</xdr:rowOff>
    </xdr:to>
    <xdr:sp macro="" textlink="">
      <xdr:nvSpPr>
        <xdr:cNvPr id="25" name="正方形/長方形 24">
          <a:extLst>
            <a:ext uri="{FF2B5EF4-FFF2-40B4-BE49-F238E27FC236}">
              <a16:creationId xmlns:a16="http://schemas.microsoft.com/office/drawing/2014/main" id="{00000000-0008-0000-0500-000019000000}"/>
            </a:ext>
          </a:extLst>
        </xdr:cNvPr>
        <xdr:cNvSpPr/>
      </xdr:nvSpPr>
      <xdr:spPr>
        <a:xfrm>
          <a:off x="4495979" y="1144016"/>
          <a:ext cx="618337" cy="2863352"/>
        </a:xfrm>
        <a:custGeom>
          <a:avLst/>
          <a:gdLst>
            <a:gd name="connsiteX0" fmla="*/ 0 w 914400"/>
            <a:gd name="connsiteY0" fmla="*/ 0 h 914400"/>
            <a:gd name="connsiteX1" fmla="*/ 914400 w 914400"/>
            <a:gd name="connsiteY1" fmla="*/ 0 h 914400"/>
            <a:gd name="connsiteX2" fmla="*/ 914400 w 914400"/>
            <a:gd name="connsiteY2" fmla="*/ 914400 h 914400"/>
            <a:gd name="connsiteX3" fmla="*/ 0 w 914400"/>
            <a:gd name="connsiteY3" fmla="*/ 914400 h 914400"/>
            <a:gd name="connsiteX4" fmla="*/ 0 w 914400"/>
            <a:gd name="connsiteY4" fmla="*/ 0 h 914400"/>
            <a:gd name="connsiteX0" fmla="*/ 914400 w 1005840"/>
            <a:gd name="connsiteY0" fmla="*/ 0 h 914400"/>
            <a:gd name="connsiteX1" fmla="*/ 914400 w 1005840"/>
            <a:gd name="connsiteY1" fmla="*/ 914400 h 914400"/>
            <a:gd name="connsiteX2" fmla="*/ 0 w 1005840"/>
            <a:gd name="connsiteY2" fmla="*/ 914400 h 914400"/>
            <a:gd name="connsiteX3" fmla="*/ 0 w 1005840"/>
            <a:gd name="connsiteY3" fmla="*/ 0 h 914400"/>
            <a:gd name="connsiteX4" fmla="*/ 1005840 w 1005840"/>
            <a:gd name="connsiteY4" fmla="*/ 91440 h 914400"/>
            <a:gd name="connsiteX0" fmla="*/ 914400 w 914400"/>
            <a:gd name="connsiteY0" fmla="*/ 0 h 914400"/>
            <a:gd name="connsiteX1" fmla="*/ 914400 w 914400"/>
            <a:gd name="connsiteY1" fmla="*/ 914400 h 914400"/>
            <a:gd name="connsiteX2" fmla="*/ 0 w 914400"/>
            <a:gd name="connsiteY2" fmla="*/ 914400 h 914400"/>
            <a:gd name="connsiteX3" fmla="*/ 0 w 914400"/>
            <a:gd name="connsiteY3" fmla="*/ 0 h 914400"/>
            <a:gd name="connsiteX0" fmla="*/ 914400 w 914400"/>
            <a:gd name="connsiteY0" fmla="*/ 0 h 1581150"/>
            <a:gd name="connsiteX1" fmla="*/ 914400 w 914400"/>
            <a:gd name="connsiteY1" fmla="*/ 1581150 h 1581150"/>
            <a:gd name="connsiteX2" fmla="*/ 0 w 914400"/>
            <a:gd name="connsiteY2" fmla="*/ 1581150 h 1581150"/>
            <a:gd name="connsiteX3" fmla="*/ 0 w 914400"/>
            <a:gd name="connsiteY3" fmla="*/ 666750 h 1581150"/>
            <a:gd name="connsiteX0" fmla="*/ 919149 w 919149"/>
            <a:gd name="connsiteY0" fmla="*/ 0 h 1590876"/>
            <a:gd name="connsiteX1" fmla="*/ 914400 w 919149"/>
            <a:gd name="connsiteY1" fmla="*/ 1590876 h 1590876"/>
            <a:gd name="connsiteX2" fmla="*/ 0 w 919149"/>
            <a:gd name="connsiteY2" fmla="*/ 1590876 h 1590876"/>
            <a:gd name="connsiteX3" fmla="*/ 0 w 919149"/>
            <a:gd name="connsiteY3" fmla="*/ 676476 h 1590876"/>
            <a:gd name="connsiteX0" fmla="*/ 914400 w 914400"/>
            <a:gd name="connsiteY0" fmla="*/ 0 h 1705152"/>
            <a:gd name="connsiteX1" fmla="*/ 914400 w 914400"/>
            <a:gd name="connsiteY1" fmla="*/ 1705152 h 1705152"/>
            <a:gd name="connsiteX2" fmla="*/ 0 w 914400"/>
            <a:gd name="connsiteY2" fmla="*/ 1705152 h 1705152"/>
            <a:gd name="connsiteX3" fmla="*/ 0 w 914400"/>
            <a:gd name="connsiteY3" fmla="*/ 790752 h 1705152"/>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0 w 914400"/>
            <a:gd name="connsiteY4" fmla="*/ 791336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0 w 914400"/>
            <a:gd name="connsiteY4" fmla="*/ 700281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4047 w 914400"/>
            <a:gd name="connsiteY4" fmla="*/ 668125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4047 w 914400"/>
            <a:gd name="connsiteY4" fmla="*/ 666432 h 17057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4400" h="1705736">
              <a:moveTo>
                <a:pt x="914400" y="584"/>
              </a:moveTo>
              <a:lnTo>
                <a:pt x="904903" y="0"/>
              </a:lnTo>
              <a:cubicBezTo>
                <a:pt x="908069" y="568579"/>
                <a:pt x="911234" y="1137157"/>
                <a:pt x="914400" y="1705736"/>
              </a:cubicBezTo>
              <a:lnTo>
                <a:pt x="0" y="1705736"/>
              </a:lnTo>
              <a:lnTo>
                <a:pt x="4047" y="666432"/>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62692</xdr:colOff>
      <xdr:row>11</xdr:row>
      <xdr:rowOff>4801</xdr:rowOff>
    </xdr:from>
    <xdr:to>
      <xdr:col>17</xdr:col>
      <xdr:colOff>72217</xdr:colOff>
      <xdr:row>14</xdr:row>
      <xdr:rowOff>86418</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3834592" y="1612621"/>
          <a:ext cx="512445" cy="584537"/>
          <a:chOff x="3162300" y="1704975"/>
          <a:chExt cx="561975" cy="593304"/>
        </a:xfrm>
      </xdr:grpSpPr>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3162300" y="1724025"/>
            <a:ext cx="561975" cy="56197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238500" y="1704975"/>
            <a:ext cx="407869" cy="59330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3200"/>
              <a:t>B</a:t>
            </a:r>
            <a:endParaRPr kumimoji="1" lang="ja-JP" altLang="en-US" sz="3200"/>
          </a:p>
        </xdr:txBody>
      </xdr:sp>
    </xdr:grpSp>
    <xdr:clientData/>
  </xdr:twoCellAnchor>
  <xdr:twoCellAnchor>
    <xdr:from>
      <xdr:col>20</xdr:col>
      <xdr:colOff>230061</xdr:colOff>
      <xdr:row>10</xdr:row>
      <xdr:rowOff>92222</xdr:rowOff>
    </xdr:from>
    <xdr:to>
      <xdr:col>24</xdr:col>
      <xdr:colOff>232834</xdr:colOff>
      <xdr:row>16</xdr:row>
      <xdr:rowOff>71527</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5259261" y="1532402"/>
          <a:ext cx="1008613" cy="985145"/>
          <a:chOff x="3162300" y="1724025"/>
          <a:chExt cx="626530" cy="573238"/>
        </a:xfrm>
      </xdr:grpSpPr>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3162300" y="1724025"/>
            <a:ext cx="561975" cy="561975"/>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171549" y="1871688"/>
            <a:ext cx="617281" cy="4255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ファン１</a:t>
            </a:r>
            <a:endParaRPr kumimoji="1" lang="en-US" altLang="ja-JP" sz="2000"/>
          </a:p>
          <a:p>
            <a:endParaRPr kumimoji="1" lang="ja-JP" altLang="en-US" sz="2000"/>
          </a:p>
        </xdr:txBody>
      </xdr:sp>
    </xdr:grpSp>
    <xdr:clientData/>
  </xdr:twoCellAnchor>
  <xdr:twoCellAnchor>
    <xdr:from>
      <xdr:col>26</xdr:col>
      <xdr:colOff>210702</xdr:colOff>
      <xdr:row>10</xdr:row>
      <xdr:rowOff>93189</xdr:rowOff>
    </xdr:from>
    <xdr:to>
      <xdr:col>30</xdr:col>
      <xdr:colOff>100059</xdr:colOff>
      <xdr:row>16</xdr:row>
      <xdr:rowOff>52938</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7365035" y="1553689"/>
          <a:ext cx="990024" cy="975749"/>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205567</xdr:colOff>
      <xdr:row>10</xdr:row>
      <xdr:rowOff>83664</xdr:rowOff>
    </xdr:from>
    <xdr:to>
      <xdr:col>36</xdr:col>
      <xdr:colOff>90535</xdr:colOff>
      <xdr:row>16</xdr:row>
      <xdr:rowOff>43413</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9010900" y="1544164"/>
          <a:ext cx="985635" cy="975749"/>
        </a:xfrm>
        <a:prstGeom prst="rect">
          <a:avLst/>
        </a:prstGeom>
        <a:ln w="190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266699</xdr:colOff>
      <xdr:row>5</xdr:row>
      <xdr:rowOff>123825</xdr:rowOff>
    </xdr:from>
    <xdr:to>
      <xdr:col>10</xdr:col>
      <xdr:colOff>200025</xdr:colOff>
      <xdr:row>16</xdr:row>
      <xdr:rowOff>57150</xdr:rowOff>
    </xdr:to>
    <xdr:pic>
      <xdr:nvPicPr>
        <xdr:cNvPr id="28" name="図 27">
          <a:extLst>
            <a:ext uri="{FF2B5EF4-FFF2-40B4-BE49-F238E27FC236}">
              <a16:creationId xmlns:a16="http://schemas.microsoft.com/office/drawing/2014/main" id="{00000000-0008-0000-0500-00001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610" t="20629" r="29986" b="48532"/>
        <a:stretch/>
      </xdr:blipFill>
      <xdr:spPr>
        <a:xfrm>
          <a:off x="542924" y="981075"/>
          <a:ext cx="2419351" cy="1819275"/>
        </a:xfrm>
        <a:prstGeom prst="rect">
          <a:avLst/>
        </a:prstGeom>
      </xdr:spPr>
    </xdr:pic>
    <xdr:clientData/>
  </xdr:twoCellAnchor>
  <xdr:twoCellAnchor editAs="oneCell">
    <xdr:from>
      <xdr:col>1</xdr:col>
      <xdr:colOff>180974</xdr:colOff>
      <xdr:row>17</xdr:row>
      <xdr:rowOff>9524</xdr:rowOff>
    </xdr:from>
    <xdr:to>
      <xdr:col>10</xdr:col>
      <xdr:colOff>106660</xdr:colOff>
      <xdr:row>28</xdr:row>
      <xdr:rowOff>76199</xdr:rowOff>
    </xdr:to>
    <xdr:pic>
      <xdr:nvPicPr>
        <xdr:cNvPr id="29" name="図 28">
          <a:extLst>
            <a:ext uri="{FF2B5EF4-FFF2-40B4-BE49-F238E27FC236}">
              <a16:creationId xmlns:a16="http://schemas.microsoft.com/office/drawing/2014/main" id="{00000000-0008-0000-0500-00001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009" t="20230" r="9677" b="48771"/>
        <a:stretch/>
      </xdr:blipFill>
      <xdr:spPr>
        <a:xfrm>
          <a:off x="457199" y="2924174"/>
          <a:ext cx="2411711" cy="1952625"/>
        </a:xfrm>
        <a:prstGeom prst="rect">
          <a:avLst/>
        </a:prstGeom>
      </xdr:spPr>
    </xdr:pic>
    <xdr:clientData/>
  </xdr:twoCellAnchor>
  <xdr:twoCellAnchor>
    <xdr:from>
      <xdr:col>1</xdr:col>
      <xdr:colOff>9525</xdr:colOff>
      <xdr:row>5</xdr:row>
      <xdr:rowOff>76200</xdr:rowOff>
    </xdr:from>
    <xdr:to>
      <xdr:col>12</xdr:col>
      <xdr:colOff>0</xdr:colOff>
      <xdr:row>16</xdr:row>
      <xdr:rowOff>57150</xdr:rowOff>
    </xdr:to>
    <xdr:sp macro="" textlink="">
      <xdr:nvSpPr>
        <xdr:cNvPr id="30" name="正方形/長方形 29">
          <a:extLst>
            <a:ext uri="{FF2B5EF4-FFF2-40B4-BE49-F238E27FC236}">
              <a16:creationId xmlns:a16="http://schemas.microsoft.com/office/drawing/2014/main" id="{00000000-0008-0000-0500-00001E000000}"/>
            </a:ext>
          </a:extLst>
        </xdr:cNvPr>
        <xdr:cNvSpPr/>
      </xdr:nvSpPr>
      <xdr:spPr>
        <a:xfrm>
          <a:off x="285750" y="695325"/>
          <a:ext cx="3028950" cy="186690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17</xdr:row>
      <xdr:rowOff>0</xdr:rowOff>
    </xdr:from>
    <xdr:to>
      <xdr:col>11</xdr:col>
      <xdr:colOff>266700</xdr:colOff>
      <xdr:row>28</xdr:row>
      <xdr:rowOff>76200</xdr:rowOff>
    </xdr:to>
    <xdr:sp macro="" textlink="">
      <xdr:nvSpPr>
        <xdr:cNvPr id="32" name="正方形/長方形 31">
          <a:extLst>
            <a:ext uri="{FF2B5EF4-FFF2-40B4-BE49-F238E27FC236}">
              <a16:creationId xmlns:a16="http://schemas.microsoft.com/office/drawing/2014/main" id="{00000000-0008-0000-0500-000020000000}"/>
            </a:ext>
          </a:extLst>
        </xdr:cNvPr>
        <xdr:cNvSpPr/>
      </xdr:nvSpPr>
      <xdr:spPr>
        <a:xfrm>
          <a:off x="276225" y="2676525"/>
          <a:ext cx="3028950" cy="19621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171450</xdr:colOff>
      <xdr:row>14</xdr:row>
      <xdr:rowOff>161925</xdr:rowOff>
    </xdr:from>
    <xdr:ext cx="929100" cy="225703"/>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381250" y="2324100"/>
          <a:ext cx="9291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a:t>
          </a:r>
          <a:r>
            <a:rPr kumimoji="1" lang="en-US" altLang="ja-JP" sz="800"/>
            <a:t>LA60A</a:t>
          </a:r>
          <a:r>
            <a:rPr kumimoji="1" lang="ja-JP" altLang="en-US" sz="800"/>
            <a:t>　仕様図</a:t>
          </a:r>
          <a:endParaRPr kumimoji="1" lang="en-US" altLang="ja-JP" sz="800"/>
        </a:p>
      </xdr:txBody>
    </xdr:sp>
    <xdr:clientData/>
  </xdr:oneCellAnchor>
  <xdr:oneCellAnchor>
    <xdr:from>
      <xdr:col>8</xdr:col>
      <xdr:colOff>171450</xdr:colOff>
      <xdr:row>27</xdr:row>
      <xdr:rowOff>19050</xdr:rowOff>
    </xdr:from>
    <xdr:ext cx="935577" cy="225703"/>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2381250" y="4410075"/>
          <a:ext cx="93557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a:t>
          </a:r>
          <a:r>
            <a:rPr kumimoji="1" lang="en-US" altLang="ja-JP" sz="800"/>
            <a:t>LA60U</a:t>
          </a:r>
          <a:r>
            <a:rPr kumimoji="1" lang="ja-JP" altLang="en-US" sz="800"/>
            <a:t>　仕様図</a:t>
          </a:r>
          <a:endParaRPr kumimoji="1" lang="en-US" altLang="ja-JP" sz="800"/>
        </a:p>
      </xdr:txBody>
    </xdr:sp>
    <xdr:clientData/>
  </xdr:oneCellAnchor>
  <xdr:twoCellAnchor>
    <xdr:from>
      <xdr:col>30</xdr:col>
      <xdr:colOff>69383</xdr:colOff>
      <xdr:row>17</xdr:row>
      <xdr:rowOff>50992</xdr:rowOff>
    </xdr:from>
    <xdr:to>
      <xdr:col>38</xdr:col>
      <xdr:colOff>80854</xdr:colOff>
      <xdr:row>25</xdr:row>
      <xdr:rowOff>19916</xdr:rowOff>
    </xdr:to>
    <xdr:grpSp>
      <xdr:nvGrpSpPr>
        <xdr:cNvPr id="188" name="グループ化 187">
          <a:extLst>
            <a:ext uri="{FF2B5EF4-FFF2-40B4-BE49-F238E27FC236}">
              <a16:creationId xmlns:a16="http://schemas.microsoft.com/office/drawing/2014/main" id="{00000000-0008-0000-0500-0000BC000000}"/>
            </a:ext>
          </a:extLst>
        </xdr:cNvPr>
        <xdr:cNvGrpSpPr/>
      </xdr:nvGrpSpPr>
      <xdr:grpSpPr>
        <a:xfrm>
          <a:off x="7613183" y="2664652"/>
          <a:ext cx="2023151" cy="1310044"/>
          <a:chOff x="8218550" y="2665075"/>
          <a:chExt cx="2212804" cy="1323591"/>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780198" y="2780981"/>
            <a:ext cx="1550615" cy="1207685"/>
          </a:xfrm>
          <a:prstGeom prst="rect">
            <a:avLst/>
          </a:prstGeom>
        </xdr:spPr>
      </xdr:pic>
      <xdr:sp macro="" textlink="">
        <xdr:nvSpPr>
          <xdr:cNvPr id="31" name="正方形/長方形 30">
            <a:extLst>
              <a:ext uri="{FF2B5EF4-FFF2-40B4-BE49-F238E27FC236}">
                <a16:creationId xmlns:a16="http://schemas.microsoft.com/office/drawing/2014/main" id="{00000000-0008-0000-0500-00001F000000}"/>
              </a:ext>
            </a:extLst>
          </xdr:cNvPr>
          <xdr:cNvSpPr/>
        </xdr:nvSpPr>
        <xdr:spPr>
          <a:xfrm>
            <a:off x="8220190" y="2665075"/>
            <a:ext cx="2211164" cy="1307041"/>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8218550" y="2667022"/>
            <a:ext cx="80021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■電気配線図</a:t>
            </a:r>
            <a:endParaRPr kumimoji="1" lang="en-US" altLang="ja-JP" sz="800"/>
          </a:p>
        </xdr:txBody>
      </xdr:sp>
    </xdr:grpSp>
    <xdr:clientData/>
  </xdr:twoCellAnchor>
  <xdr:twoCellAnchor>
    <xdr:from>
      <xdr:col>18</xdr:col>
      <xdr:colOff>215745</xdr:colOff>
      <xdr:row>7</xdr:row>
      <xdr:rowOff>167743</xdr:rowOff>
    </xdr:from>
    <xdr:to>
      <xdr:col>38</xdr:col>
      <xdr:colOff>73269</xdr:colOff>
      <xdr:row>7</xdr:row>
      <xdr:rowOff>168519</xdr:rowOff>
    </xdr:to>
    <xdr:cxnSp macro="">
      <xdr:nvCxnSpPr>
        <xdr:cNvPr id="40" name="直線コネクタ 39">
          <a:extLst>
            <a:ext uri="{FF2B5EF4-FFF2-40B4-BE49-F238E27FC236}">
              <a16:creationId xmlns:a16="http://schemas.microsoft.com/office/drawing/2014/main" id="{00000000-0008-0000-0500-000028000000}"/>
            </a:ext>
          </a:extLst>
        </xdr:cNvPr>
        <xdr:cNvCxnSpPr>
          <a:stCxn id="25" idx="0"/>
        </xdr:cNvCxnSpPr>
      </xdr:nvCxnSpPr>
      <xdr:spPr>
        <a:xfrm>
          <a:off x="5183399" y="1127570"/>
          <a:ext cx="5377139" cy="776"/>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213192</xdr:colOff>
      <xdr:row>8</xdr:row>
      <xdr:rowOff>75205</xdr:rowOff>
    </xdr:from>
    <xdr:to>
      <xdr:col>19</xdr:col>
      <xdr:colOff>216046</xdr:colOff>
      <xdr:row>20</xdr:row>
      <xdr:rowOff>29581</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a:off x="5383906" y="1225627"/>
          <a:ext cx="2854" cy="2032558"/>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218547</xdr:colOff>
      <xdr:row>21</xdr:row>
      <xdr:rowOff>80379</xdr:rowOff>
    </xdr:from>
    <xdr:to>
      <xdr:col>19</xdr:col>
      <xdr:colOff>220536</xdr:colOff>
      <xdr:row>22</xdr:row>
      <xdr:rowOff>155572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rot="10800000" flipV="1">
          <a:off x="5117118" y="3482165"/>
          <a:ext cx="274132" cy="248375"/>
        </a:xfrm>
        <a:prstGeom prst="bentConnector3">
          <a:avLst>
            <a:gd name="adj1" fmla="val 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214531</xdr:colOff>
      <xdr:row>8</xdr:row>
      <xdr:rowOff>74838</xdr:rowOff>
    </xdr:from>
    <xdr:to>
      <xdr:col>38</xdr:col>
      <xdr:colOff>64434</xdr:colOff>
      <xdr:row>8</xdr:row>
      <xdr:rowOff>81242</xdr:rowOff>
    </xdr:to>
    <xdr:cxnSp macro="">
      <xdr:nvCxnSpPr>
        <xdr:cNvPr id="65" name="直線コネクタ 39">
          <a:extLst>
            <a:ext uri="{FF2B5EF4-FFF2-40B4-BE49-F238E27FC236}">
              <a16:creationId xmlns:a16="http://schemas.microsoft.com/office/drawing/2014/main" id="{00000000-0008-0000-0500-000041000000}"/>
            </a:ext>
          </a:extLst>
        </xdr:cNvPr>
        <xdr:cNvCxnSpPr/>
      </xdr:nvCxnSpPr>
      <xdr:spPr>
        <a:xfrm>
          <a:off x="5484097" y="1203831"/>
          <a:ext cx="5119469" cy="6404"/>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204694</xdr:colOff>
      <xdr:row>21</xdr:row>
      <xdr:rowOff>54689</xdr:rowOff>
    </xdr:from>
    <xdr:to>
      <xdr:col>19</xdr:col>
      <xdr:colOff>246131</xdr:colOff>
      <xdr:row>21</xdr:row>
      <xdr:rowOff>105234</xdr:rowOff>
    </xdr:to>
    <xdr:sp macro="" textlink="">
      <xdr:nvSpPr>
        <xdr:cNvPr id="79" name="円/楕円 78">
          <a:extLst>
            <a:ext uri="{FF2B5EF4-FFF2-40B4-BE49-F238E27FC236}">
              <a16:creationId xmlns:a16="http://schemas.microsoft.com/office/drawing/2014/main" id="{00000000-0008-0000-0500-00004F000000}"/>
            </a:ext>
          </a:extLst>
        </xdr:cNvPr>
        <xdr:cNvSpPr/>
      </xdr:nvSpPr>
      <xdr:spPr>
        <a:xfrm>
          <a:off x="5375408" y="3456475"/>
          <a:ext cx="41437" cy="50545"/>
        </a:xfrm>
        <a:prstGeom prst="ellipse">
          <a:avLst/>
        </a:prstGeom>
        <a:solidFill>
          <a:schemeClr val="bg1">
            <a:lumMod val="95000"/>
          </a:schemeClr>
        </a:solid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198173</xdr:colOff>
      <xdr:row>19</xdr:row>
      <xdr:rowOff>172654</xdr:rowOff>
    </xdr:from>
    <xdr:to>
      <xdr:col>19</xdr:col>
      <xdr:colOff>239610</xdr:colOff>
      <xdr:row>20</xdr:row>
      <xdr:rowOff>45756</xdr:rowOff>
    </xdr:to>
    <xdr:sp macro="" textlink="">
      <xdr:nvSpPr>
        <xdr:cNvPr id="80" name="円/楕円 79">
          <a:extLst>
            <a:ext uri="{FF2B5EF4-FFF2-40B4-BE49-F238E27FC236}">
              <a16:creationId xmlns:a16="http://schemas.microsoft.com/office/drawing/2014/main" id="{00000000-0008-0000-0500-000050000000}"/>
            </a:ext>
          </a:extLst>
        </xdr:cNvPr>
        <xdr:cNvSpPr/>
      </xdr:nvSpPr>
      <xdr:spPr>
        <a:xfrm>
          <a:off x="5368887" y="3228076"/>
          <a:ext cx="41437" cy="46284"/>
        </a:xfrm>
        <a:prstGeom prst="ellipse">
          <a:avLst/>
        </a:prstGeom>
        <a:solidFill>
          <a:schemeClr val="bg1">
            <a:lumMod val="95000"/>
          </a:schemeClr>
        </a:solid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223866</xdr:colOff>
      <xdr:row>20</xdr:row>
      <xdr:rowOff>39437</xdr:rowOff>
    </xdr:from>
    <xdr:to>
      <xdr:col>20</xdr:col>
      <xdr:colOff>48304</xdr:colOff>
      <xdr:row>21</xdr:row>
      <xdr:rowOff>72742</xdr:rowOff>
    </xdr:to>
    <xdr:cxnSp macro="">
      <xdr:nvCxnSpPr>
        <xdr:cNvPr id="81" name="直線コネクタ 80">
          <a:extLst>
            <a:ext uri="{FF2B5EF4-FFF2-40B4-BE49-F238E27FC236}">
              <a16:creationId xmlns:a16="http://schemas.microsoft.com/office/drawing/2014/main" id="{00000000-0008-0000-0500-000051000000}"/>
            </a:ext>
          </a:extLst>
        </xdr:cNvPr>
        <xdr:cNvCxnSpPr/>
      </xdr:nvCxnSpPr>
      <xdr:spPr>
        <a:xfrm flipH="1">
          <a:off x="5394580" y="3268041"/>
          <a:ext cx="96581" cy="2064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58296</xdr:colOff>
      <xdr:row>19</xdr:row>
      <xdr:rowOff>4994</xdr:rowOff>
    </xdr:from>
    <xdr:to>
      <xdr:col>20</xdr:col>
      <xdr:colOff>118243</xdr:colOff>
      <xdr:row>22</xdr:row>
      <xdr:rowOff>51357</xdr:rowOff>
    </xdr:to>
    <xdr:sp macro="" textlink="">
      <xdr:nvSpPr>
        <xdr:cNvPr id="85" name="正方形/長方形 84">
          <a:extLst>
            <a:ext uri="{FF2B5EF4-FFF2-40B4-BE49-F238E27FC236}">
              <a16:creationId xmlns:a16="http://schemas.microsoft.com/office/drawing/2014/main" id="{00000000-0008-0000-0500-000055000000}"/>
            </a:ext>
          </a:extLst>
        </xdr:cNvPr>
        <xdr:cNvSpPr/>
      </xdr:nvSpPr>
      <xdr:spPr>
        <a:xfrm>
          <a:off x="5229010" y="3060416"/>
          <a:ext cx="332090" cy="565909"/>
        </a:xfrm>
        <a:prstGeom prst="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163904</xdr:colOff>
      <xdr:row>21</xdr:row>
      <xdr:rowOff>34028</xdr:rowOff>
    </xdr:from>
    <xdr:to>
      <xdr:col>26</xdr:col>
      <xdr:colOff>240910</xdr:colOff>
      <xdr:row>21</xdr:row>
      <xdr:rowOff>67333</xdr:rowOff>
    </xdr:to>
    <xdr:grpSp>
      <xdr:nvGrpSpPr>
        <xdr:cNvPr id="167" name="グループ化 166">
          <a:extLst>
            <a:ext uri="{FF2B5EF4-FFF2-40B4-BE49-F238E27FC236}">
              <a16:creationId xmlns:a16="http://schemas.microsoft.com/office/drawing/2014/main" id="{00000000-0008-0000-0500-0000A7000000}"/>
            </a:ext>
          </a:extLst>
        </xdr:cNvPr>
        <xdr:cNvGrpSpPr/>
      </xdr:nvGrpSpPr>
      <xdr:grpSpPr>
        <a:xfrm>
          <a:off x="5193104" y="3318248"/>
          <a:ext cx="1585766" cy="33305"/>
          <a:chOff x="5735916" y="3442865"/>
          <a:chExt cx="1740589" cy="33305"/>
        </a:xfrm>
      </xdr:grpSpPr>
      <xdr:cxnSp macro="">
        <xdr:nvCxnSpPr>
          <xdr:cNvPr id="88" name="直線矢印コネクタ 87">
            <a:extLst>
              <a:ext uri="{FF2B5EF4-FFF2-40B4-BE49-F238E27FC236}">
                <a16:creationId xmlns:a16="http://schemas.microsoft.com/office/drawing/2014/main" id="{00000000-0008-0000-0500-000058000000}"/>
              </a:ext>
            </a:extLst>
          </xdr:cNvPr>
          <xdr:cNvCxnSpPr/>
        </xdr:nvCxnSpPr>
        <xdr:spPr>
          <a:xfrm flipH="1" flipV="1">
            <a:off x="5735916" y="3474704"/>
            <a:ext cx="1740589" cy="1466"/>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xnSp macro="">
        <xdr:nvCxnSpPr>
          <xdr:cNvPr id="91" name="直線矢印コネクタ 90">
            <a:extLst>
              <a:ext uri="{FF2B5EF4-FFF2-40B4-BE49-F238E27FC236}">
                <a16:creationId xmlns:a16="http://schemas.microsoft.com/office/drawing/2014/main" id="{00000000-0008-0000-0500-00005B000000}"/>
              </a:ext>
            </a:extLst>
          </xdr:cNvPr>
          <xdr:cNvCxnSpPr/>
        </xdr:nvCxnSpPr>
        <xdr:spPr>
          <a:xfrm flipH="1">
            <a:off x="5737383" y="3442865"/>
            <a:ext cx="106679" cy="33304"/>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62127</xdr:colOff>
      <xdr:row>20</xdr:row>
      <xdr:rowOff>4055</xdr:rowOff>
    </xdr:from>
    <xdr:ext cx="1224438" cy="275717"/>
    <xdr:sp macro="" textlink="">
      <xdr:nvSpPr>
        <xdr:cNvPr id="97" name="テキスト ボックス 96">
          <a:extLst>
            <a:ext uri="{FF2B5EF4-FFF2-40B4-BE49-F238E27FC236}">
              <a16:creationId xmlns:a16="http://schemas.microsoft.com/office/drawing/2014/main" id="{00000000-0008-0000-0500-000061000000}"/>
            </a:ext>
          </a:extLst>
        </xdr:cNvPr>
        <xdr:cNvSpPr txBox="1"/>
      </xdr:nvSpPr>
      <xdr:spPr>
        <a:xfrm>
          <a:off x="6049270" y="3232659"/>
          <a:ext cx="122443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風量切替スイッチ</a:t>
          </a:r>
        </a:p>
      </xdr:txBody>
    </xdr:sp>
    <xdr:clientData/>
  </xdr:oneCellAnchor>
  <xdr:twoCellAnchor>
    <xdr:from>
      <xdr:col>24</xdr:col>
      <xdr:colOff>161753</xdr:colOff>
      <xdr:row>6</xdr:row>
      <xdr:rowOff>129305</xdr:rowOff>
    </xdr:from>
    <xdr:to>
      <xdr:col>28</xdr:col>
      <xdr:colOff>6729</xdr:colOff>
      <xdr:row>6</xdr:row>
      <xdr:rowOff>131321</xdr:rowOff>
    </xdr:to>
    <xdr:cxnSp macro="">
      <xdr:nvCxnSpPr>
        <xdr:cNvPr id="102" name="直線矢印コネクタ 101">
          <a:extLst>
            <a:ext uri="{FF2B5EF4-FFF2-40B4-BE49-F238E27FC236}">
              <a16:creationId xmlns:a16="http://schemas.microsoft.com/office/drawing/2014/main" id="{00000000-0008-0000-0500-000066000000}"/>
            </a:ext>
          </a:extLst>
        </xdr:cNvPr>
        <xdr:cNvCxnSpPr/>
      </xdr:nvCxnSpPr>
      <xdr:spPr>
        <a:xfrm flipH="1" flipV="1">
          <a:off x="6693182" y="933363"/>
          <a:ext cx="933547" cy="2016"/>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65890</xdr:colOff>
      <xdr:row>5</xdr:row>
      <xdr:rowOff>79402</xdr:rowOff>
    </xdr:from>
    <xdr:ext cx="810543" cy="275717"/>
    <xdr:sp macro="" textlink="">
      <xdr:nvSpPr>
        <xdr:cNvPr id="104" name="テキスト ボックス 103">
          <a:extLst>
            <a:ext uri="{FF2B5EF4-FFF2-40B4-BE49-F238E27FC236}">
              <a16:creationId xmlns:a16="http://schemas.microsoft.com/office/drawing/2014/main" id="{00000000-0008-0000-0500-000068000000}"/>
            </a:ext>
          </a:extLst>
        </xdr:cNvPr>
        <xdr:cNvSpPr txBox="1"/>
      </xdr:nvSpPr>
      <xdr:spPr>
        <a:xfrm>
          <a:off x="6869461" y="710279"/>
          <a:ext cx="81054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r>
            <a:rPr kumimoji="1" lang="ja-JP" altLang="en-US" sz="1100"/>
            <a:t>㎜　</a:t>
          </a:r>
          <a:r>
            <a:rPr kumimoji="1" lang="en-US" altLang="ja-JP" sz="1100"/>
            <a:t>3</a:t>
          </a:r>
          <a:r>
            <a:rPr kumimoji="1" lang="ja-JP" altLang="en-US" sz="1100"/>
            <a:t>芯</a:t>
          </a:r>
        </a:p>
      </xdr:txBody>
    </xdr:sp>
    <xdr:clientData/>
  </xdr:oneCellAnchor>
  <xdr:twoCellAnchor>
    <xdr:from>
      <xdr:col>13</xdr:col>
      <xdr:colOff>78241</xdr:colOff>
      <xdr:row>10</xdr:row>
      <xdr:rowOff>30616</xdr:rowOff>
    </xdr:from>
    <xdr:to>
      <xdr:col>16</xdr:col>
      <xdr:colOff>3496</xdr:colOff>
      <xdr:row>10</xdr:row>
      <xdr:rowOff>33629</xdr:rowOff>
    </xdr:to>
    <xdr:cxnSp macro="">
      <xdr:nvCxnSpPr>
        <xdr:cNvPr id="105" name="直線矢印コネクタ 104">
          <a:extLst>
            <a:ext uri="{FF2B5EF4-FFF2-40B4-BE49-F238E27FC236}">
              <a16:creationId xmlns:a16="http://schemas.microsoft.com/office/drawing/2014/main" id="{00000000-0008-0000-0500-000069000000}"/>
            </a:ext>
          </a:extLst>
        </xdr:cNvPr>
        <xdr:cNvCxnSpPr/>
      </xdr:nvCxnSpPr>
      <xdr:spPr>
        <a:xfrm flipH="1" flipV="1">
          <a:off x="3660321" y="1496786"/>
          <a:ext cx="751889" cy="3013"/>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172893</xdr:colOff>
      <xdr:row>9</xdr:row>
      <xdr:rowOff>172171</xdr:rowOff>
    </xdr:from>
    <xdr:to>
      <xdr:col>16</xdr:col>
      <xdr:colOff>2119</xdr:colOff>
      <xdr:row>10</xdr:row>
      <xdr:rowOff>32293</xdr:rowOff>
    </xdr:to>
    <xdr:cxnSp macro="">
      <xdr:nvCxnSpPr>
        <xdr:cNvPr id="106" name="直線矢印コネクタ 105">
          <a:extLst>
            <a:ext uri="{FF2B5EF4-FFF2-40B4-BE49-F238E27FC236}">
              <a16:creationId xmlns:a16="http://schemas.microsoft.com/office/drawing/2014/main" id="{00000000-0008-0000-0500-00006A000000}"/>
            </a:ext>
          </a:extLst>
        </xdr:cNvPr>
        <xdr:cNvCxnSpPr/>
      </xdr:nvCxnSpPr>
      <xdr:spPr>
        <a:xfrm flipH="1" flipV="1">
          <a:off x="4255036" y="1495775"/>
          <a:ext cx="101369" cy="33304"/>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18458</xdr:colOff>
      <xdr:row>8</xdr:row>
      <xdr:rowOff>153334</xdr:rowOff>
    </xdr:from>
    <xdr:ext cx="785408" cy="275717"/>
    <xdr:sp macro="" textlink="">
      <xdr:nvSpPr>
        <xdr:cNvPr id="107" name="テキスト ボックス 106">
          <a:extLst>
            <a:ext uri="{FF2B5EF4-FFF2-40B4-BE49-F238E27FC236}">
              <a16:creationId xmlns:a16="http://schemas.microsoft.com/office/drawing/2014/main" id="{00000000-0008-0000-0500-00006B000000}"/>
            </a:ext>
          </a:extLst>
        </xdr:cNvPr>
        <xdr:cNvSpPr txBox="1"/>
      </xdr:nvSpPr>
      <xdr:spPr>
        <a:xfrm>
          <a:off x="3600538" y="1279325"/>
          <a:ext cx="78540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200V</a:t>
          </a:r>
          <a:r>
            <a:rPr kumimoji="1" lang="ja-JP" altLang="en-US" sz="1100"/>
            <a:t>　</a:t>
          </a:r>
          <a:r>
            <a:rPr kumimoji="1" lang="en-US" altLang="ja-JP" sz="1100"/>
            <a:t>1</a:t>
          </a:r>
          <a:r>
            <a:rPr kumimoji="1" lang="el-GR" altLang="ja-JP" sz="1100">
              <a:latin typeface="+mn-ea"/>
              <a:ea typeface="+mn-ea"/>
            </a:rPr>
            <a:t>φ</a:t>
          </a:r>
          <a:endParaRPr kumimoji="1" lang="ja-JP" altLang="en-US" sz="900">
            <a:latin typeface="+mn-ea"/>
            <a:ea typeface="+mn-ea"/>
          </a:endParaRPr>
        </a:p>
      </xdr:txBody>
    </xdr:sp>
    <xdr:clientData/>
  </xdr:oneCellAnchor>
  <xdr:twoCellAnchor>
    <xdr:from>
      <xdr:col>33</xdr:col>
      <xdr:colOff>40841</xdr:colOff>
      <xdr:row>7</xdr:row>
      <xdr:rowOff>77079</xdr:rowOff>
    </xdr:from>
    <xdr:to>
      <xdr:col>34</xdr:col>
      <xdr:colOff>94762</xdr:colOff>
      <xdr:row>10</xdr:row>
      <xdr:rowOff>86508</xdr:rowOff>
    </xdr:to>
    <xdr:grpSp>
      <xdr:nvGrpSpPr>
        <xdr:cNvPr id="120" name="グループ化 119">
          <a:extLst>
            <a:ext uri="{FF2B5EF4-FFF2-40B4-BE49-F238E27FC236}">
              <a16:creationId xmlns:a16="http://schemas.microsoft.com/office/drawing/2014/main" id="{00000000-0008-0000-0500-000078000000}"/>
            </a:ext>
          </a:extLst>
        </xdr:cNvPr>
        <xdr:cNvGrpSpPr/>
      </xdr:nvGrpSpPr>
      <xdr:grpSpPr>
        <a:xfrm>
          <a:off x="8339021" y="1014339"/>
          <a:ext cx="305381" cy="512349"/>
          <a:chOff x="8967509" y="783852"/>
          <a:chExt cx="331265" cy="518874"/>
        </a:xfrm>
      </xdr:grpSpPr>
      <xdr:cxnSp macro="">
        <xdr:nvCxnSpPr>
          <xdr:cNvPr id="75" name="直線コネクタ 74">
            <a:extLst>
              <a:ext uri="{FF2B5EF4-FFF2-40B4-BE49-F238E27FC236}">
                <a16:creationId xmlns:a16="http://schemas.microsoft.com/office/drawing/2014/main" id="{00000000-0008-0000-0500-00004B000000}"/>
              </a:ext>
            </a:extLst>
          </xdr:cNvPr>
          <xdr:cNvCxnSpPr/>
        </xdr:nvCxnSpPr>
        <xdr:spPr>
          <a:xfrm>
            <a:off x="9298081" y="946898"/>
            <a:ext cx="693" cy="35111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7" name="正方形/長方形 76">
            <a:extLst>
              <a:ext uri="{FF2B5EF4-FFF2-40B4-BE49-F238E27FC236}">
                <a16:creationId xmlns:a16="http://schemas.microsoft.com/office/drawing/2014/main" id="{00000000-0008-0000-0500-00004D000000}"/>
              </a:ext>
            </a:extLst>
          </xdr:cNvPr>
          <xdr:cNvSpPr/>
        </xdr:nvSpPr>
        <xdr:spPr>
          <a:xfrm>
            <a:off x="9115984" y="924484"/>
            <a:ext cx="75456" cy="72534"/>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a:off x="9152405" y="865654"/>
            <a:ext cx="1649" cy="43422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正方形/長方形 118">
            <a:extLst>
              <a:ext uri="{FF2B5EF4-FFF2-40B4-BE49-F238E27FC236}">
                <a16:creationId xmlns:a16="http://schemas.microsoft.com/office/drawing/2014/main" id="{00000000-0008-0000-0500-000077000000}"/>
              </a:ext>
            </a:extLst>
          </xdr:cNvPr>
          <xdr:cNvSpPr/>
        </xdr:nvSpPr>
        <xdr:spPr>
          <a:xfrm>
            <a:off x="8967509" y="832037"/>
            <a:ext cx="75456" cy="156882"/>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116" name="直線コネクタ 115">
            <a:extLst>
              <a:ext uri="{FF2B5EF4-FFF2-40B4-BE49-F238E27FC236}">
                <a16:creationId xmlns:a16="http://schemas.microsoft.com/office/drawing/2014/main" id="{00000000-0008-0000-0500-000074000000}"/>
              </a:ext>
            </a:extLst>
          </xdr:cNvPr>
          <xdr:cNvCxnSpPr/>
        </xdr:nvCxnSpPr>
        <xdr:spPr>
          <a:xfrm>
            <a:off x="9003367" y="783852"/>
            <a:ext cx="4452" cy="5188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35237</xdr:colOff>
      <xdr:row>7</xdr:row>
      <xdr:rowOff>80440</xdr:rowOff>
    </xdr:from>
    <xdr:to>
      <xdr:col>22</xdr:col>
      <xdr:colOff>89156</xdr:colOff>
      <xdr:row>10</xdr:row>
      <xdr:rowOff>89869</xdr:rowOff>
    </xdr:to>
    <xdr:grpSp>
      <xdr:nvGrpSpPr>
        <xdr:cNvPr id="121" name="グループ化 120">
          <a:extLst>
            <a:ext uri="{FF2B5EF4-FFF2-40B4-BE49-F238E27FC236}">
              <a16:creationId xmlns:a16="http://schemas.microsoft.com/office/drawing/2014/main" id="{00000000-0008-0000-0500-000079000000}"/>
            </a:ext>
          </a:extLst>
        </xdr:cNvPr>
        <xdr:cNvGrpSpPr/>
      </xdr:nvGrpSpPr>
      <xdr:grpSpPr>
        <a:xfrm>
          <a:off x="5315897" y="1017700"/>
          <a:ext cx="305379" cy="512349"/>
          <a:chOff x="8967509" y="783852"/>
          <a:chExt cx="331265" cy="518874"/>
        </a:xfrm>
      </xdr:grpSpPr>
      <xdr:cxnSp macro="">
        <xdr:nvCxnSpPr>
          <xdr:cNvPr id="122" name="直線コネクタ 121">
            <a:extLst>
              <a:ext uri="{FF2B5EF4-FFF2-40B4-BE49-F238E27FC236}">
                <a16:creationId xmlns:a16="http://schemas.microsoft.com/office/drawing/2014/main" id="{00000000-0008-0000-0500-00007A000000}"/>
              </a:ext>
            </a:extLst>
          </xdr:cNvPr>
          <xdr:cNvCxnSpPr/>
        </xdr:nvCxnSpPr>
        <xdr:spPr>
          <a:xfrm>
            <a:off x="9298081" y="946898"/>
            <a:ext cx="693" cy="35111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正方形/長方形 122">
            <a:extLst>
              <a:ext uri="{FF2B5EF4-FFF2-40B4-BE49-F238E27FC236}">
                <a16:creationId xmlns:a16="http://schemas.microsoft.com/office/drawing/2014/main" id="{00000000-0008-0000-0500-00007B000000}"/>
              </a:ext>
            </a:extLst>
          </xdr:cNvPr>
          <xdr:cNvSpPr/>
        </xdr:nvSpPr>
        <xdr:spPr>
          <a:xfrm>
            <a:off x="9115984" y="924484"/>
            <a:ext cx="75456" cy="72534"/>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124" name="直線コネクタ 123">
            <a:extLst>
              <a:ext uri="{FF2B5EF4-FFF2-40B4-BE49-F238E27FC236}">
                <a16:creationId xmlns:a16="http://schemas.microsoft.com/office/drawing/2014/main" id="{00000000-0008-0000-0500-00007C000000}"/>
              </a:ext>
            </a:extLst>
          </xdr:cNvPr>
          <xdr:cNvCxnSpPr/>
        </xdr:nvCxnSpPr>
        <xdr:spPr>
          <a:xfrm>
            <a:off x="9152405" y="865654"/>
            <a:ext cx="1649" cy="43422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正方形/長方形 124">
            <a:extLst>
              <a:ext uri="{FF2B5EF4-FFF2-40B4-BE49-F238E27FC236}">
                <a16:creationId xmlns:a16="http://schemas.microsoft.com/office/drawing/2014/main" id="{00000000-0008-0000-0500-00007D000000}"/>
              </a:ext>
            </a:extLst>
          </xdr:cNvPr>
          <xdr:cNvSpPr/>
        </xdr:nvSpPr>
        <xdr:spPr>
          <a:xfrm>
            <a:off x="8967509" y="832037"/>
            <a:ext cx="75456" cy="156882"/>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126" name="直線コネクタ 125">
            <a:extLst>
              <a:ext uri="{FF2B5EF4-FFF2-40B4-BE49-F238E27FC236}">
                <a16:creationId xmlns:a16="http://schemas.microsoft.com/office/drawing/2014/main" id="{00000000-0008-0000-0500-00007E000000}"/>
              </a:ext>
            </a:extLst>
          </xdr:cNvPr>
          <xdr:cNvCxnSpPr/>
        </xdr:nvCxnSpPr>
        <xdr:spPr>
          <a:xfrm>
            <a:off x="9003367" y="783852"/>
            <a:ext cx="4452" cy="5188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41962</xdr:colOff>
      <xdr:row>7</xdr:row>
      <xdr:rowOff>78759</xdr:rowOff>
    </xdr:from>
    <xdr:to>
      <xdr:col>28</xdr:col>
      <xdr:colOff>95881</xdr:colOff>
      <xdr:row>10</xdr:row>
      <xdr:rowOff>88188</xdr:rowOff>
    </xdr:to>
    <xdr:grpSp>
      <xdr:nvGrpSpPr>
        <xdr:cNvPr id="127" name="グループ化 126">
          <a:extLst>
            <a:ext uri="{FF2B5EF4-FFF2-40B4-BE49-F238E27FC236}">
              <a16:creationId xmlns:a16="http://schemas.microsoft.com/office/drawing/2014/main" id="{00000000-0008-0000-0500-00007F000000}"/>
            </a:ext>
          </a:extLst>
        </xdr:cNvPr>
        <xdr:cNvGrpSpPr/>
      </xdr:nvGrpSpPr>
      <xdr:grpSpPr>
        <a:xfrm>
          <a:off x="6831382" y="1016019"/>
          <a:ext cx="305379" cy="512349"/>
          <a:chOff x="8967509" y="783852"/>
          <a:chExt cx="331265" cy="518874"/>
        </a:xfrm>
      </xdr:grpSpPr>
      <xdr:cxnSp macro="">
        <xdr:nvCxnSpPr>
          <xdr:cNvPr id="128" name="直線コネクタ 127">
            <a:extLst>
              <a:ext uri="{FF2B5EF4-FFF2-40B4-BE49-F238E27FC236}">
                <a16:creationId xmlns:a16="http://schemas.microsoft.com/office/drawing/2014/main" id="{00000000-0008-0000-0500-000080000000}"/>
              </a:ext>
            </a:extLst>
          </xdr:cNvPr>
          <xdr:cNvCxnSpPr/>
        </xdr:nvCxnSpPr>
        <xdr:spPr>
          <a:xfrm>
            <a:off x="9298081" y="946898"/>
            <a:ext cx="693" cy="35111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9" name="正方形/長方形 128">
            <a:extLst>
              <a:ext uri="{FF2B5EF4-FFF2-40B4-BE49-F238E27FC236}">
                <a16:creationId xmlns:a16="http://schemas.microsoft.com/office/drawing/2014/main" id="{00000000-0008-0000-0500-000081000000}"/>
              </a:ext>
            </a:extLst>
          </xdr:cNvPr>
          <xdr:cNvSpPr/>
        </xdr:nvSpPr>
        <xdr:spPr>
          <a:xfrm>
            <a:off x="9115984" y="924484"/>
            <a:ext cx="75456" cy="72534"/>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130" name="直線コネクタ 129">
            <a:extLst>
              <a:ext uri="{FF2B5EF4-FFF2-40B4-BE49-F238E27FC236}">
                <a16:creationId xmlns:a16="http://schemas.microsoft.com/office/drawing/2014/main" id="{00000000-0008-0000-0500-000082000000}"/>
              </a:ext>
            </a:extLst>
          </xdr:cNvPr>
          <xdr:cNvCxnSpPr/>
        </xdr:nvCxnSpPr>
        <xdr:spPr>
          <a:xfrm>
            <a:off x="9152405" y="865654"/>
            <a:ext cx="1649" cy="43422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1" name="正方形/長方形 130">
            <a:extLst>
              <a:ext uri="{FF2B5EF4-FFF2-40B4-BE49-F238E27FC236}">
                <a16:creationId xmlns:a16="http://schemas.microsoft.com/office/drawing/2014/main" id="{00000000-0008-0000-0500-000083000000}"/>
              </a:ext>
            </a:extLst>
          </xdr:cNvPr>
          <xdr:cNvSpPr/>
        </xdr:nvSpPr>
        <xdr:spPr>
          <a:xfrm>
            <a:off x="8967509" y="832037"/>
            <a:ext cx="75456" cy="156882"/>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xnSp macro="">
        <xdr:nvCxnSpPr>
          <xdr:cNvPr id="132" name="直線コネクタ 131">
            <a:extLst>
              <a:ext uri="{FF2B5EF4-FFF2-40B4-BE49-F238E27FC236}">
                <a16:creationId xmlns:a16="http://schemas.microsoft.com/office/drawing/2014/main" id="{00000000-0008-0000-0500-000084000000}"/>
              </a:ext>
            </a:extLst>
          </xdr:cNvPr>
          <xdr:cNvCxnSpPr/>
        </xdr:nvCxnSpPr>
        <xdr:spPr>
          <a:xfrm>
            <a:off x="9003367" y="783852"/>
            <a:ext cx="4452" cy="5188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77259</xdr:colOff>
      <xdr:row>7</xdr:row>
      <xdr:rowOff>83665</xdr:rowOff>
    </xdr:from>
    <xdr:to>
      <xdr:col>38</xdr:col>
      <xdr:colOff>105019</xdr:colOff>
      <xdr:row>7</xdr:row>
      <xdr:rowOff>85481</xdr:rowOff>
    </xdr:to>
    <xdr:cxnSp macro="">
      <xdr:nvCxnSpPr>
        <xdr:cNvPr id="140" name="直線コネクタ 39">
          <a:extLst>
            <a:ext uri="{FF2B5EF4-FFF2-40B4-BE49-F238E27FC236}">
              <a16:creationId xmlns:a16="http://schemas.microsoft.com/office/drawing/2014/main" id="{00000000-0008-0000-0500-00008C000000}"/>
            </a:ext>
          </a:extLst>
        </xdr:cNvPr>
        <xdr:cNvCxnSpPr/>
      </xdr:nvCxnSpPr>
      <xdr:spPr>
        <a:xfrm>
          <a:off x="5044913" y="1043492"/>
          <a:ext cx="5547375" cy="1816"/>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105273</xdr:colOff>
      <xdr:row>23</xdr:row>
      <xdr:rowOff>121154</xdr:rowOff>
    </xdr:from>
    <xdr:to>
      <xdr:col>16</xdr:col>
      <xdr:colOff>180729</xdr:colOff>
      <xdr:row>24</xdr:row>
      <xdr:rowOff>20506</xdr:rowOff>
    </xdr:to>
    <xdr:sp macro="" textlink="">
      <xdr:nvSpPr>
        <xdr:cNvPr id="146" name="正方形/長方形 145">
          <a:extLst>
            <a:ext uri="{FF2B5EF4-FFF2-40B4-BE49-F238E27FC236}">
              <a16:creationId xmlns:a16="http://schemas.microsoft.com/office/drawing/2014/main" id="{00000000-0008-0000-0500-000092000000}"/>
            </a:ext>
          </a:extLst>
        </xdr:cNvPr>
        <xdr:cNvSpPr/>
      </xdr:nvSpPr>
      <xdr:spPr>
        <a:xfrm>
          <a:off x="4523592" y="3839106"/>
          <a:ext cx="75456" cy="71442"/>
        </a:xfrm>
        <a:prstGeom prst="rect">
          <a:avLst/>
        </a:prstGeom>
        <a:solidFill>
          <a:schemeClr val="bg1"/>
        </a:solidFill>
        <a:ln w="19050">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3F3F3"/>
            </a:solidFill>
          </a:endParaRPr>
        </a:p>
      </xdr:txBody>
    </xdr:sp>
    <xdr:clientData/>
  </xdr:twoCellAnchor>
  <xdr:twoCellAnchor>
    <xdr:from>
      <xdr:col>16</xdr:col>
      <xdr:colOff>7223</xdr:colOff>
      <xdr:row>7</xdr:row>
      <xdr:rowOff>89269</xdr:rowOff>
    </xdr:from>
    <xdr:to>
      <xdr:col>18</xdr:col>
      <xdr:colOff>85664</xdr:colOff>
      <xdr:row>23</xdr:row>
      <xdr:rowOff>152081</xdr:rowOff>
    </xdr:to>
    <xdr:sp macro="" textlink="">
      <xdr:nvSpPr>
        <xdr:cNvPr id="144" name="正方形/長方形 24">
          <a:extLst>
            <a:ext uri="{FF2B5EF4-FFF2-40B4-BE49-F238E27FC236}">
              <a16:creationId xmlns:a16="http://schemas.microsoft.com/office/drawing/2014/main" id="{00000000-0008-0000-0500-000090000000}"/>
            </a:ext>
          </a:extLst>
        </xdr:cNvPr>
        <xdr:cNvSpPr/>
      </xdr:nvSpPr>
      <xdr:spPr>
        <a:xfrm>
          <a:off x="4425542" y="1053775"/>
          <a:ext cx="630731" cy="2816258"/>
        </a:xfrm>
        <a:custGeom>
          <a:avLst/>
          <a:gdLst>
            <a:gd name="connsiteX0" fmla="*/ 0 w 914400"/>
            <a:gd name="connsiteY0" fmla="*/ 0 h 914400"/>
            <a:gd name="connsiteX1" fmla="*/ 914400 w 914400"/>
            <a:gd name="connsiteY1" fmla="*/ 0 h 914400"/>
            <a:gd name="connsiteX2" fmla="*/ 914400 w 914400"/>
            <a:gd name="connsiteY2" fmla="*/ 914400 h 914400"/>
            <a:gd name="connsiteX3" fmla="*/ 0 w 914400"/>
            <a:gd name="connsiteY3" fmla="*/ 914400 h 914400"/>
            <a:gd name="connsiteX4" fmla="*/ 0 w 914400"/>
            <a:gd name="connsiteY4" fmla="*/ 0 h 914400"/>
            <a:gd name="connsiteX0" fmla="*/ 914400 w 1005840"/>
            <a:gd name="connsiteY0" fmla="*/ 0 h 914400"/>
            <a:gd name="connsiteX1" fmla="*/ 914400 w 1005840"/>
            <a:gd name="connsiteY1" fmla="*/ 914400 h 914400"/>
            <a:gd name="connsiteX2" fmla="*/ 0 w 1005840"/>
            <a:gd name="connsiteY2" fmla="*/ 914400 h 914400"/>
            <a:gd name="connsiteX3" fmla="*/ 0 w 1005840"/>
            <a:gd name="connsiteY3" fmla="*/ 0 h 914400"/>
            <a:gd name="connsiteX4" fmla="*/ 1005840 w 1005840"/>
            <a:gd name="connsiteY4" fmla="*/ 91440 h 914400"/>
            <a:gd name="connsiteX0" fmla="*/ 914400 w 914400"/>
            <a:gd name="connsiteY0" fmla="*/ 0 h 914400"/>
            <a:gd name="connsiteX1" fmla="*/ 914400 w 914400"/>
            <a:gd name="connsiteY1" fmla="*/ 914400 h 914400"/>
            <a:gd name="connsiteX2" fmla="*/ 0 w 914400"/>
            <a:gd name="connsiteY2" fmla="*/ 914400 h 914400"/>
            <a:gd name="connsiteX3" fmla="*/ 0 w 914400"/>
            <a:gd name="connsiteY3" fmla="*/ 0 h 914400"/>
            <a:gd name="connsiteX0" fmla="*/ 914400 w 914400"/>
            <a:gd name="connsiteY0" fmla="*/ 0 h 1581150"/>
            <a:gd name="connsiteX1" fmla="*/ 914400 w 914400"/>
            <a:gd name="connsiteY1" fmla="*/ 1581150 h 1581150"/>
            <a:gd name="connsiteX2" fmla="*/ 0 w 914400"/>
            <a:gd name="connsiteY2" fmla="*/ 1581150 h 1581150"/>
            <a:gd name="connsiteX3" fmla="*/ 0 w 914400"/>
            <a:gd name="connsiteY3" fmla="*/ 666750 h 1581150"/>
            <a:gd name="connsiteX0" fmla="*/ 919149 w 919149"/>
            <a:gd name="connsiteY0" fmla="*/ 0 h 1590876"/>
            <a:gd name="connsiteX1" fmla="*/ 914400 w 919149"/>
            <a:gd name="connsiteY1" fmla="*/ 1590876 h 1590876"/>
            <a:gd name="connsiteX2" fmla="*/ 0 w 919149"/>
            <a:gd name="connsiteY2" fmla="*/ 1590876 h 1590876"/>
            <a:gd name="connsiteX3" fmla="*/ 0 w 919149"/>
            <a:gd name="connsiteY3" fmla="*/ 676476 h 1590876"/>
            <a:gd name="connsiteX0" fmla="*/ 914400 w 914400"/>
            <a:gd name="connsiteY0" fmla="*/ 0 h 1705152"/>
            <a:gd name="connsiteX1" fmla="*/ 914400 w 914400"/>
            <a:gd name="connsiteY1" fmla="*/ 1705152 h 1705152"/>
            <a:gd name="connsiteX2" fmla="*/ 0 w 914400"/>
            <a:gd name="connsiteY2" fmla="*/ 1705152 h 1705152"/>
            <a:gd name="connsiteX3" fmla="*/ 0 w 914400"/>
            <a:gd name="connsiteY3" fmla="*/ 790752 h 1705152"/>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0 w 914400"/>
            <a:gd name="connsiteY4" fmla="*/ 791336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0 w 914400"/>
            <a:gd name="connsiteY4" fmla="*/ 700281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4047 w 914400"/>
            <a:gd name="connsiteY4" fmla="*/ 668125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4047 w 914400"/>
            <a:gd name="connsiteY4" fmla="*/ 666432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16184 w 914400"/>
            <a:gd name="connsiteY4" fmla="*/ 713821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12137 w 914400"/>
            <a:gd name="connsiteY4" fmla="*/ 710436 h 1705736"/>
            <a:gd name="connsiteX0" fmla="*/ 914400 w 914400"/>
            <a:gd name="connsiteY0" fmla="*/ 584 h 1705736"/>
            <a:gd name="connsiteX1" fmla="*/ 904903 w 914400"/>
            <a:gd name="connsiteY1" fmla="*/ 0 h 1705736"/>
            <a:gd name="connsiteX2" fmla="*/ 914400 w 914400"/>
            <a:gd name="connsiteY2" fmla="*/ 1705736 h 1705736"/>
            <a:gd name="connsiteX3" fmla="*/ 0 w 914400"/>
            <a:gd name="connsiteY3" fmla="*/ 1705736 h 1705736"/>
            <a:gd name="connsiteX4" fmla="*/ 12137 w 914400"/>
            <a:gd name="connsiteY4" fmla="*/ 724980 h 17057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14400" h="1705736">
              <a:moveTo>
                <a:pt x="914400" y="584"/>
              </a:moveTo>
              <a:lnTo>
                <a:pt x="904903" y="0"/>
              </a:lnTo>
              <a:cubicBezTo>
                <a:pt x="908069" y="568579"/>
                <a:pt x="911234" y="1137157"/>
                <a:pt x="914400" y="1705736"/>
              </a:cubicBezTo>
              <a:lnTo>
                <a:pt x="0" y="1705736"/>
              </a:lnTo>
              <a:lnTo>
                <a:pt x="12137" y="72498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5603</xdr:colOff>
      <xdr:row>7</xdr:row>
      <xdr:rowOff>28015</xdr:rowOff>
    </xdr:from>
    <xdr:to>
      <xdr:col>16</xdr:col>
      <xdr:colOff>11114</xdr:colOff>
      <xdr:row>11</xdr:row>
      <xdr:rowOff>21611</xdr:rowOff>
    </xdr:to>
    <xdr:cxnSp macro="">
      <xdr:nvCxnSpPr>
        <xdr:cNvPr id="160" name="直線コネクタ 159">
          <a:extLst>
            <a:ext uri="{FF2B5EF4-FFF2-40B4-BE49-F238E27FC236}">
              <a16:creationId xmlns:a16="http://schemas.microsoft.com/office/drawing/2014/main" id="{00000000-0008-0000-0500-0000A0000000}"/>
            </a:ext>
          </a:extLst>
        </xdr:cNvPr>
        <xdr:cNvCxnSpPr/>
      </xdr:nvCxnSpPr>
      <xdr:spPr>
        <a:xfrm>
          <a:off x="4443132" y="986118"/>
          <a:ext cx="5511" cy="67715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133289</xdr:colOff>
      <xdr:row>7</xdr:row>
      <xdr:rowOff>78241</xdr:rowOff>
    </xdr:from>
    <xdr:to>
      <xdr:col>16</xdr:col>
      <xdr:colOff>137741</xdr:colOff>
      <xdr:row>11</xdr:row>
      <xdr:rowOff>25014</xdr:rowOff>
    </xdr:to>
    <xdr:cxnSp macro="">
      <xdr:nvCxnSpPr>
        <xdr:cNvPr id="161" name="直線コネクタ 160">
          <a:extLst>
            <a:ext uri="{FF2B5EF4-FFF2-40B4-BE49-F238E27FC236}">
              <a16:creationId xmlns:a16="http://schemas.microsoft.com/office/drawing/2014/main" id="{00000000-0008-0000-0500-0000A1000000}"/>
            </a:ext>
          </a:extLst>
        </xdr:cNvPr>
        <xdr:cNvCxnSpPr/>
      </xdr:nvCxnSpPr>
      <xdr:spPr>
        <a:xfrm>
          <a:off x="4570818" y="1036344"/>
          <a:ext cx="4452" cy="63033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205255</xdr:colOff>
      <xdr:row>6</xdr:row>
      <xdr:rowOff>127511</xdr:rowOff>
    </xdr:from>
    <xdr:to>
      <xdr:col>24</xdr:col>
      <xdr:colOff>166749</xdr:colOff>
      <xdr:row>7</xdr:row>
      <xdr:rowOff>73821</xdr:rowOff>
    </xdr:to>
    <xdr:cxnSp macro="">
      <xdr:nvCxnSpPr>
        <xdr:cNvPr id="165" name="直線矢印コネクタ 164">
          <a:extLst>
            <a:ext uri="{FF2B5EF4-FFF2-40B4-BE49-F238E27FC236}">
              <a16:creationId xmlns:a16="http://schemas.microsoft.com/office/drawing/2014/main" id="{00000000-0008-0000-0500-0000A5000000}"/>
            </a:ext>
          </a:extLst>
        </xdr:cNvPr>
        <xdr:cNvCxnSpPr/>
      </xdr:nvCxnSpPr>
      <xdr:spPr>
        <a:xfrm flipH="1">
          <a:off x="6464541" y="931569"/>
          <a:ext cx="233637" cy="119492"/>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207218</xdr:colOff>
      <xdr:row>6</xdr:row>
      <xdr:rowOff>172048</xdr:rowOff>
    </xdr:from>
    <xdr:to>
      <xdr:col>24</xdr:col>
      <xdr:colOff>12590</xdr:colOff>
      <xdr:row>7</xdr:row>
      <xdr:rowOff>74482</xdr:rowOff>
    </xdr:to>
    <xdr:cxnSp macro="">
      <xdr:nvCxnSpPr>
        <xdr:cNvPr id="166" name="直線矢印コネクタ 165">
          <a:extLst>
            <a:ext uri="{FF2B5EF4-FFF2-40B4-BE49-F238E27FC236}">
              <a16:creationId xmlns:a16="http://schemas.microsoft.com/office/drawing/2014/main" id="{00000000-0008-0000-0500-0000A6000000}"/>
            </a:ext>
          </a:extLst>
        </xdr:cNvPr>
        <xdr:cNvCxnSpPr/>
      </xdr:nvCxnSpPr>
      <xdr:spPr>
        <a:xfrm flipH="1">
          <a:off x="6466504" y="976106"/>
          <a:ext cx="77515" cy="75616"/>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211667</xdr:colOff>
      <xdr:row>12</xdr:row>
      <xdr:rowOff>10583</xdr:rowOff>
    </xdr:from>
    <xdr:to>
      <xdr:col>36</xdr:col>
      <xdr:colOff>198151</xdr:colOff>
      <xdr:row>16</xdr:row>
      <xdr:rowOff>72170</xdr:rowOff>
    </xdr:to>
    <xdr:sp macro="" textlink="">
      <xdr:nvSpPr>
        <xdr:cNvPr id="185" name="テキスト ボックス 184">
          <a:extLst>
            <a:ext uri="{FF2B5EF4-FFF2-40B4-BE49-F238E27FC236}">
              <a16:creationId xmlns:a16="http://schemas.microsoft.com/office/drawing/2014/main" id="{00000000-0008-0000-0500-0000B9000000}"/>
            </a:ext>
          </a:extLst>
        </xdr:cNvPr>
        <xdr:cNvSpPr txBox="1"/>
      </xdr:nvSpPr>
      <xdr:spPr>
        <a:xfrm>
          <a:off x="9017000" y="1809750"/>
          <a:ext cx="1087151" cy="7389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ファン３</a:t>
          </a:r>
          <a:endParaRPr kumimoji="1" lang="en-US" altLang="ja-JP" sz="2000"/>
        </a:p>
        <a:p>
          <a:endParaRPr kumimoji="1" lang="ja-JP" altLang="en-US" sz="2000"/>
        </a:p>
      </xdr:txBody>
    </xdr:sp>
    <xdr:clientData/>
  </xdr:twoCellAnchor>
  <xdr:twoCellAnchor>
    <xdr:from>
      <xdr:col>26</xdr:col>
      <xdr:colOff>215900</xdr:colOff>
      <xdr:row>12</xdr:row>
      <xdr:rowOff>4233</xdr:rowOff>
    </xdr:from>
    <xdr:to>
      <xdr:col>30</xdr:col>
      <xdr:colOff>202384</xdr:colOff>
      <xdr:row>16</xdr:row>
      <xdr:rowOff>65820</xdr:rowOff>
    </xdr:to>
    <xdr:sp macro="" textlink="">
      <xdr:nvSpPr>
        <xdr:cNvPr id="186" name="テキスト ボックス 185">
          <a:extLst>
            <a:ext uri="{FF2B5EF4-FFF2-40B4-BE49-F238E27FC236}">
              <a16:creationId xmlns:a16="http://schemas.microsoft.com/office/drawing/2014/main" id="{00000000-0008-0000-0500-0000BA000000}"/>
            </a:ext>
          </a:extLst>
        </xdr:cNvPr>
        <xdr:cNvSpPr txBox="1"/>
      </xdr:nvSpPr>
      <xdr:spPr>
        <a:xfrm>
          <a:off x="7370233" y="1803400"/>
          <a:ext cx="1087151" cy="7389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ファン２</a:t>
          </a:r>
          <a:endParaRPr kumimoji="1" lang="en-US" altLang="ja-JP" sz="2000"/>
        </a:p>
        <a:p>
          <a:endParaRPr kumimoji="1" lang="ja-JP" altLang="en-US" sz="2000"/>
        </a:p>
      </xdr:txBody>
    </xdr:sp>
    <xdr:clientData/>
  </xdr:twoCellAnchor>
  <xdr:twoCellAnchor>
    <xdr:from>
      <xdr:col>12</xdr:col>
      <xdr:colOff>275166</xdr:colOff>
      <xdr:row>5</xdr:row>
      <xdr:rowOff>84667</xdr:rowOff>
    </xdr:from>
    <xdr:to>
      <xdr:col>39</xdr:col>
      <xdr:colOff>0</xdr:colOff>
      <xdr:row>25</xdr:row>
      <xdr:rowOff>95250</xdr:rowOff>
    </xdr:to>
    <xdr:sp macro="" textlink="">
      <xdr:nvSpPr>
        <xdr:cNvPr id="187" name="正方形/長方形 186">
          <a:extLst>
            <a:ext uri="{FF2B5EF4-FFF2-40B4-BE49-F238E27FC236}">
              <a16:creationId xmlns:a16="http://schemas.microsoft.com/office/drawing/2014/main" id="{00000000-0008-0000-0500-0000BB000000}"/>
            </a:ext>
          </a:extLst>
        </xdr:cNvPr>
        <xdr:cNvSpPr/>
      </xdr:nvSpPr>
      <xdr:spPr>
        <a:xfrm>
          <a:off x="3577166" y="698500"/>
          <a:ext cx="7154334" cy="33972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251135</xdr:colOff>
      <xdr:row>6</xdr:row>
      <xdr:rowOff>118658</xdr:rowOff>
    </xdr:from>
    <xdr:to>
      <xdr:col>16</xdr:col>
      <xdr:colOff>175842</xdr:colOff>
      <xdr:row>7</xdr:row>
      <xdr:rowOff>119812</xdr:rowOff>
    </xdr:to>
    <xdr:cxnSp macro="">
      <xdr:nvCxnSpPr>
        <xdr:cNvPr id="191" name="曲線コネクタ 190">
          <a:extLst>
            <a:ext uri="{FF2B5EF4-FFF2-40B4-BE49-F238E27FC236}">
              <a16:creationId xmlns:a16="http://schemas.microsoft.com/office/drawing/2014/main" id="{00000000-0008-0000-0500-0000BF000000}"/>
            </a:ext>
          </a:extLst>
        </xdr:cNvPr>
        <xdr:cNvCxnSpPr/>
      </xdr:nvCxnSpPr>
      <xdr:spPr>
        <a:xfrm rot="19140000">
          <a:off x="4411319" y="905871"/>
          <a:ext cx="202052" cy="172044"/>
        </a:xfrm>
        <a:prstGeom prst="curvedConnector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23408</xdr:colOff>
      <xdr:row>7</xdr:row>
      <xdr:rowOff>63437</xdr:rowOff>
    </xdr:from>
    <xdr:to>
      <xdr:col>38</xdr:col>
      <xdr:colOff>195452</xdr:colOff>
      <xdr:row>8</xdr:row>
      <xdr:rowOff>94599</xdr:rowOff>
    </xdr:to>
    <xdr:cxnSp macro="">
      <xdr:nvCxnSpPr>
        <xdr:cNvPr id="204" name="曲線コネクタ 203">
          <a:extLst>
            <a:ext uri="{FF2B5EF4-FFF2-40B4-BE49-F238E27FC236}">
              <a16:creationId xmlns:a16="http://schemas.microsoft.com/office/drawing/2014/main" id="{00000000-0008-0000-0500-0000CC000000}"/>
            </a:ext>
          </a:extLst>
        </xdr:cNvPr>
        <xdr:cNvCxnSpPr/>
      </xdr:nvCxnSpPr>
      <xdr:spPr>
        <a:xfrm rot="13740000">
          <a:off x="10547536" y="1036544"/>
          <a:ext cx="202052" cy="172044"/>
        </a:xfrm>
        <a:prstGeom prst="curvedConnector3">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ndai-svr\&#25552;&#26696;&#12475;&#12531;&#12479;&#12540;\&#25552;&#26696;&#12475;&#12531;&#12479;&#12540;\&#36000;&#33655;&#35336;&#31639;&#12477;&#12501;&#12488;\&#65331;&#65332;&#65317;\&#36000;&#33655;&#35336;&#31639;&#12477;&#12501;&#12488;&#26481;&#21271;&#38651;&#21147;&#65288;&#65326;&#65299;&#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iebel-my.sharepoint.com/personal/kanae_miyazawa_stiebel-eltron_co_jp/Documents/&#12487;&#12473;&#12463;&#12488;&#12483;&#12503;/VLR&#25563;&#27671;&#35336;&#30011;&#12469;&#12531;&#12503;&#12523;&#65306;2023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1"/>
      <sheetName val="条件2"/>
      <sheetName val="計算種類"/>
      <sheetName val="熱貫流表"/>
      <sheetName val="熱貫流表（開口部）"/>
      <sheetName val="熱損失係数（簡易計算用）"/>
      <sheetName val="部屋1"/>
      <sheetName val="部屋2"/>
      <sheetName val="部屋3"/>
      <sheetName val="部屋4"/>
      <sheetName val="部屋5"/>
      <sheetName val="部屋6"/>
      <sheetName val="部屋7"/>
      <sheetName val="部屋8"/>
      <sheetName val="部屋９"/>
      <sheetName val="部屋１０"/>
      <sheetName val="部屋１１"/>
      <sheetName val="部屋１２"/>
      <sheetName val="部屋１３"/>
      <sheetName val="部屋１４"/>
      <sheetName val="部屋１５"/>
      <sheetName val="部屋１６"/>
      <sheetName val="部屋１７"/>
      <sheetName val="部屋１８"/>
      <sheetName val="暖房器選定"/>
      <sheetName val="入力完了"/>
      <sheetName val="入力完了 (2)"/>
      <sheetName val="◎○表紙"/>
      <sheetName val="★表紙"/>
      <sheetName val="◎★○条件（簡易計算の場合）"/>
      <sheetName val="◎○★条件（定常計算の場合）"/>
      <sheetName val="★暖房負荷"/>
      <sheetName val="◎条件"/>
      <sheetName val="◎○暖房設備 "/>
      <sheetName val="◎○暖房設備(ﾗﾝﾆﾝｸﾞ)"/>
      <sheetName val="◎温水器"/>
      <sheetName val="◎電気設備"/>
      <sheetName val="◎○設備一覧"/>
      <sheetName val="◎電気料金比較"/>
      <sheetName val="▲ランニングコスト比較"/>
      <sheetName val="◎料金"/>
      <sheetName val="コメント"/>
      <sheetName val="◎グラフ"/>
      <sheetName val="提案書&lt;ＳＴＥ&gt;"/>
      <sheetName val="設計資料"/>
      <sheetName val="提案書(+comfort)"/>
      <sheetName val="提案書(＋あったかエコ)"/>
      <sheetName val="岡田電気産業向け提案ｼｰﾄ"/>
      <sheetName val="提案書&lt;ＯＬＳ&gt;"/>
      <sheetName val="△設定(設備コード)"/>
      <sheetName val="△設定(熱伝導率コード)"/>
      <sheetName val="△設定(型式)"/>
      <sheetName val="●設定(型式)"/>
      <sheetName val="▲設定(型式)"/>
      <sheetName val="●設定(料金）"/>
      <sheetName val="▲設定(地域)"/>
      <sheetName val="▲設定(ｹｰﾌﾞﾙ・ﾌﾞﾚｰｶｰ)"/>
      <sheetName val="●問合せ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5">
          <cell r="C25" t="e">
            <v>#DIV/0!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階換気経路"/>
      <sheetName val="1階換気経路 (LA)"/>
      <sheetName val="1階換気経路(A3用)"/>
      <sheetName val="2階換気経路"/>
      <sheetName val="換気量計算 機種選定書"/>
      <sheetName val="注意書"/>
      <sheetName val="配線図"/>
      <sheetName val="項目関係"/>
    </sheetNames>
    <sheetDataSet>
      <sheetData sheetId="0" refreshError="1"/>
      <sheetData sheetId="1" refreshError="1"/>
      <sheetData sheetId="2" refreshError="1"/>
      <sheetData sheetId="3" refreshError="1"/>
      <sheetData sheetId="4"/>
      <sheetData sheetId="5" refreshError="1"/>
      <sheetData sheetId="6" refreshError="1"/>
      <sheetData sheetId="7">
        <row r="6">
          <cell r="F6" t="str">
            <v>換気機</v>
          </cell>
          <cell r="G6" t="str">
            <v>VLR-70</v>
          </cell>
        </row>
        <row r="7">
          <cell r="F7" t="str">
            <v>換気機</v>
          </cell>
          <cell r="G7" t="str">
            <v>LT-50Pro</v>
          </cell>
        </row>
        <row r="8">
          <cell r="F8" t="str">
            <v>換気機</v>
          </cell>
          <cell r="G8" t="str">
            <v>LT-50</v>
          </cell>
        </row>
        <row r="9">
          <cell r="F9" t="str">
            <v>換気機</v>
          </cell>
          <cell r="G9" t="str">
            <v>LT-50EcoFlat</v>
          </cell>
        </row>
        <row r="10">
          <cell r="F10" t="str">
            <v>換気機</v>
          </cell>
          <cell r="G10" t="str">
            <v>LT-50Eco</v>
          </cell>
        </row>
        <row r="11">
          <cell r="F11" t="str">
            <v>換気機</v>
          </cell>
          <cell r="G11" t="str">
            <v>LT-50EcoSlim</v>
          </cell>
        </row>
        <row r="12">
          <cell r="F12" t="str">
            <v>換気機</v>
          </cell>
          <cell r="G12" t="str">
            <v>LT-50Smart</v>
          </cell>
        </row>
        <row r="13">
          <cell r="F13" t="str">
            <v>換気機</v>
          </cell>
          <cell r="G13" t="str">
            <v>LT-30Reno</v>
          </cell>
        </row>
        <row r="14">
          <cell r="F14" t="str">
            <v>換気機</v>
          </cell>
          <cell r="G14" t="str">
            <v>LA60A(強ﾉｯﾁ)/50Hz</v>
          </cell>
          <cell r="H14">
            <v>45</v>
          </cell>
        </row>
        <row r="15">
          <cell r="F15" t="str">
            <v>換気機</v>
          </cell>
          <cell r="G15" t="str">
            <v>LA60A(弱ﾉｯﾁ)/50Hz</v>
          </cell>
          <cell r="H15">
            <v>24</v>
          </cell>
        </row>
        <row r="16">
          <cell r="F16" t="str">
            <v>換気機</v>
          </cell>
          <cell r="G16" t="str">
            <v>LA60U(強ﾉｯﾁ)/50Hz</v>
          </cell>
          <cell r="H16">
            <v>45</v>
          </cell>
        </row>
        <row r="17">
          <cell r="F17" t="str">
            <v>換気機</v>
          </cell>
          <cell r="G17" t="str">
            <v>LA60U(弱ﾉｯﾁ)/50Hz</v>
          </cell>
          <cell r="H17">
            <v>24</v>
          </cell>
        </row>
        <row r="18">
          <cell r="F18" t="str">
            <v>換気機</v>
          </cell>
          <cell r="G18" t="str">
            <v>LA60AJ(強ﾉｯﾁ)/50Hz</v>
          </cell>
          <cell r="H18">
            <v>65</v>
          </cell>
        </row>
        <row r="19">
          <cell r="F19" t="str">
            <v>換気機</v>
          </cell>
          <cell r="G19" t="str">
            <v>LA60AJ(弱ﾉｯﾁ)/50Hz</v>
          </cell>
          <cell r="H19">
            <v>30</v>
          </cell>
        </row>
        <row r="20">
          <cell r="F20" t="str">
            <v>換気機</v>
          </cell>
          <cell r="G20" t="str">
            <v>LA60UJ(強ﾉｯﾁ)/50Hz</v>
          </cell>
          <cell r="H20">
            <v>65</v>
          </cell>
        </row>
        <row r="21">
          <cell r="F21" t="str">
            <v>換気機</v>
          </cell>
          <cell r="G21" t="str">
            <v>LA60UJ(弱ﾉｯﾁ)/50Hz</v>
          </cell>
          <cell r="H21">
            <v>30</v>
          </cell>
        </row>
        <row r="22">
          <cell r="F22" t="str">
            <v>換気機</v>
          </cell>
          <cell r="G22" t="str">
            <v>LA60A(強ﾉｯﾁ)/60Hz</v>
          </cell>
          <cell r="H22">
            <v>50</v>
          </cell>
        </row>
        <row r="23">
          <cell r="F23" t="str">
            <v>換気機</v>
          </cell>
          <cell r="G23" t="str">
            <v>LA60A(弱ﾉｯﾁ)/60Hz</v>
          </cell>
          <cell r="H23">
            <v>29</v>
          </cell>
        </row>
        <row r="24">
          <cell r="F24" t="str">
            <v>換気機</v>
          </cell>
          <cell r="G24" t="str">
            <v>LA60U(強ﾉｯﾁ)/60Hz</v>
          </cell>
          <cell r="H24">
            <v>50</v>
          </cell>
        </row>
        <row r="25">
          <cell r="F25" t="str">
            <v>換気機</v>
          </cell>
          <cell r="G25" t="str">
            <v>LA60U(弱ﾉｯﾁ)/60Hz</v>
          </cell>
          <cell r="H25">
            <v>29</v>
          </cell>
        </row>
        <row r="26">
          <cell r="F26" t="str">
            <v>換気機</v>
          </cell>
          <cell r="G26" t="str">
            <v>LA60AJ(強ﾉｯﾁ)/60Hz</v>
          </cell>
          <cell r="H26">
            <v>65</v>
          </cell>
        </row>
        <row r="27">
          <cell r="F27" t="str">
            <v>換気機</v>
          </cell>
          <cell r="G27" t="str">
            <v>LA60AJ(弱ﾉｯﾁ)/60Hz</v>
          </cell>
          <cell r="H27">
            <v>35</v>
          </cell>
        </row>
        <row r="28">
          <cell r="F28" t="str">
            <v>換気機</v>
          </cell>
          <cell r="G28" t="str">
            <v>LA60UJ(強ﾉｯﾁ)/60Hz</v>
          </cell>
          <cell r="H28">
            <v>65</v>
          </cell>
        </row>
        <row r="29">
          <cell r="F29" t="str">
            <v>換気機</v>
          </cell>
          <cell r="G29" t="str">
            <v>LA60UJ(弱ﾉｯﾁ)/60Hz</v>
          </cell>
          <cell r="H29">
            <v>35</v>
          </cell>
        </row>
        <row r="30">
          <cell r="F30" t="str">
            <v>換気機</v>
          </cell>
          <cell r="G30" t="str">
            <v>KPT-08JSD</v>
          </cell>
        </row>
        <row r="31">
          <cell r="F31" t="str">
            <v>換気機</v>
          </cell>
          <cell r="G31" t="str">
            <v>KPT-08SD</v>
          </cell>
        </row>
        <row r="32">
          <cell r="F32" t="str">
            <v>換気機</v>
          </cell>
          <cell r="G32" t="str">
            <v>KPT-08HSD</v>
          </cell>
        </row>
        <row r="33">
          <cell r="F33" t="str">
            <v>換気機</v>
          </cell>
          <cell r="G33" t="str">
            <v>KPT-08JD</v>
          </cell>
        </row>
        <row r="34">
          <cell r="F34" t="str">
            <v>換気機</v>
          </cell>
          <cell r="G34" t="str">
            <v>KP-08D</v>
          </cell>
        </row>
        <row r="35">
          <cell r="F35" t="str">
            <v>換気機</v>
          </cell>
          <cell r="G35" t="str">
            <v>KPI-08D</v>
          </cell>
        </row>
        <row r="43">
          <cell r="F43" t="str">
            <v>換気機</v>
          </cell>
          <cell r="G43" t="str">
            <v>V-12ZMC6</v>
          </cell>
          <cell r="H43">
            <v>65</v>
          </cell>
        </row>
        <row r="44">
          <cell r="F44" t="str">
            <v>給気口</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rgbClr val="0070C0"/>
          </a:solidFill>
        </a:ln>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accent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topLeftCell="A19" zoomScaleNormal="100" workbookViewId="0"/>
  </sheetViews>
  <sheetFormatPr defaultRowHeight="13.2" x14ac:dyDescent="0.2"/>
  <cols>
    <col min="1" max="14" width="9.33203125" customWidth="1"/>
    <col min="15" max="15" width="4.109375" customWidth="1"/>
  </cols>
  <sheetData>
    <row r="1" spans="1:18" x14ac:dyDescent="0.2">
      <c r="A1" s="2"/>
      <c r="B1" s="3"/>
      <c r="C1" s="12"/>
      <c r="D1" s="12"/>
      <c r="E1" s="12"/>
      <c r="F1" s="12"/>
      <c r="G1" s="12"/>
      <c r="H1" s="12"/>
      <c r="I1" s="12"/>
      <c r="J1" s="12"/>
      <c r="K1" s="12"/>
      <c r="L1" s="12"/>
      <c r="M1" s="12"/>
      <c r="N1" s="12"/>
      <c r="O1" s="12"/>
      <c r="P1" s="13"/>
      <c r="Q1" s="5"/>
      <c r="R1" s="5"/>
    </row>
    <row r="2" spans="1:18" x14ac:dyDescent="0.2">
      <c r="A2" s="16"/>
      <c r="B2" s="14"/>
      <c r="C2" s="14"/>
      <c r="D2" s="14"/>
      <c r="E2" s="14"/>
      <c r="F2" s="14"/>
      <c r="G2" s="14"/>
      <c r="H2" s="14"/>
      <c r="I2" s="14"/>
      <c r="J2" s="14"/>
      <c r="K2" s="14"/>
      <c r="L2" s="14"/>
      <c r="M2" s="14"/>
      <c r="N2" s="14"/>
      <c r="O2" s="14"/>
      <c r="P2" s="17"/>
      <c r="Q2" s="5"/>
      <c r="R2" s="5"/>
    </row>
    <row r="3" spans="1:18" x14ac:dyDescent="0.2">
      <c r="A3" s="4"/>
      <c r="B3" s="5"/>
      <c r="C3" s="5"/>
      <c r="D3" s="5"/>
      <c r="E3" s="5"/>
      <c r="F3" s="5"/>
      <c r="G3" s="5"/>
      <c r="H3" s="5"/>
      <c r="I3" s="5"/>
      <c r="J3" s="5"/>
      <c r="K3" s="5"/>
      <c r="L3" s="5"/>
      <c r="M3" s="5"/>
      <c r="N3" s="5"/>
      <c r="O3" s="5"/>
      <c r="P3" s="6"/>
      <c r="Q3" s="5"/>
      <c r="R3" s="5"/>
    </row>
    <row r="4" spans="1:18" x14ac:dyDescent="0.2">
      <c r="A4" s="4"/>
      <c r="B4" s="5"/>
      <c r="C4" s="8"/>
      <c r="D4" s="5"/>
      <c r="E4" s="8"/>
      <c r="F4" s="5"/>
      <c r="G4" s="5"/>
      <c r="H4" s="5"/>
      <c r="I4" s="5"/>
      <c r="J4" s="5"/>
      <c r="K4" s="8"/>
      <c r="L4" s="5"/>
      <c r="M4" s="5"/>
      <c r="N4" s="5"/>
      <c r="O4" s="5"/>
      <c r="P4" s="6"/>
      <c r="Q4" s="5"/>
      <c r="R4" s="5"/>
    </row>
    <row r="5" spans="1:18" x14ac:dyDescent="0.2">
      <c r="A5" s="4"/>
      <c r="B5" s="5"/>
      <c r="C5" s="9"/>
      <c r="D5" s="5"/>
      <c r="E5" s="9"/>
      <c r="F5" s="5"/>
      <c r="G5" s="5"/>
      <c r="H5" s="5"/>
      <c r="I5" s="5"/>
      <c r="J5" s="5"/>
      <c r="K5" s="9"/>
      <c r="L5" s="5"/>
      <c r="M5" s="5"/>
      <c r="N5" s="5"/>
      <c r="O5" s="10"/>
      <c r="P5" s="6"/>
      <c r="Q5" s="5"/>
      <c r="R5" s="5"/>
    </row>
    <row r="6" spans="1:18" x14ac:dyDescent="0.2">
      <c r="A6" s="4"/>
      <c r="B6" s="5"/>
      <c r="C6" s="5"/>
      <c r="D6" s="5"/>
      <c r="E6" s="5"/>
      <c r="F6" s="5"/>
      <c r="G6" s="5"/>
      <c r="H6" s="5"/>
      <c r="I6" s="5"/>
      <c r="J6" s="5"/>
      <c r="K6" s="5"/>
      <c r="L6" s="5"/>
      <c r="M6" s="5"/>
      <c r="N6" s="5"/>
      <c r="O6" s="10"/>
      <c r="P6" s="6"/>
      <c r="Q6" s="5"/>
      <c r="R6" s="5"/>
    </row>
    <row r="7" spans="1:18" x14ac:dyDescent="0.2">
      <c r="A7" s="4"/>
      <c r="B7" s="5"/>
      <c r="C7" s="5"/>
      <c r="D7" s="5"/>
      <c r="E7" s="5"/>
      <c r="F7" s="5"/>
      <c r="G7" s="5"/>
      <c r="H7" s="5"/>
      <c r="I7" s="5"/>
      <c r="J7" s="5"/>
      <c r="K7" s="5"/>
      <c r="L7" s="5"/>
      <c r="M7" s="5"/>
      <c r="N7" s="132"/>
      <c r="O7" s="5"/>
      <c r="P7" s="6"/>
      <c r="Q7" s="5"/>
      <c r="R7" s="5"/>
    </row>
    <row r="8" spans="1:18" x14ac:dyDescent="0.2">
      <c r="A8" s="4"/>
      <c r="B8" s="5"/>
      <c r="C8" s="5"/>
      <c r="D8" s="5"/>
      <c r="E8" s="5"/>
      <c r="F8" s="5"/>
      <c r="G8" s="5"/>
      <c r="H8" s="5"/>
      <c r="I8" s="5"/>
      <c r="J8" s="5"/>
      <c r="K8" s="5"/>
      <c r="L8" s="5"/>
      <c r="M8" s="8"/>
      <c r="N8" s="133"/>
      <c r="O8" s="11"/>
      <c r="P8" s="6"/>
      <c r="Q8" s="5"/>
      <c r="R8" s="5"/>
    </row>
    <row r="9" spans="1:18" x14ac:dyDescent="0.2">
      <c r="A9" s="4"/>
      <c r="B9" s="5"/>
      <c r="C9" s="5"/>
      <c r="D9" s="5"/>
      <c r="E9" s="5"/>
      <c r="F9" s="5"/>
      <c r="G9" s="5"/>
      <c r="H9" s="5"/>
      <c r="I9" s="5"/>
      <c r="J9" s="5"/>
      <c r="K9" s="5"/>
      <c r="L9" s="5"/>
      <c r="M9" s="9"/>
      <c r="N9" s="5"/>
      <c r="O9" s="10"/>
      <c r="P9" s="6"/>
      <c r="Q9" s="5"/>
      <c r="R9" s="5"/>
    </row>
    <row r="10" spans="1:18" x14ac:dyDescent="0.2">
      <c r="A10" s="4"/>
      <c r="B10" s="5"/>
      <c r="C10" s="5"/>
      <c r="D10" s="5"/>
      <c r="E10" s="5"/>
      <c r="F10" s="5"/>
      <c r="G10" s="5"/>
      <c r="H10" s="5"/>
      <c r="I10" s="5"/>
      <c r="J10" s="5"/>
      <c r="K10" s="5"/>
      <c r="L10" s="5"/>
      <c r="M10" s="5"/>
      <c r="N10" s="5"/>
      <c r="O10" s="5"/>
      <c r="P10" s="6"/>
      <c r="Q10" s="5"/>
      <c r="R10" s="5"/>
    </row>
    <row r="11" spans="1:18" x14ac:dyDescent="0.2">
      <c r="A11" s="4"/>
      <c r="B11" s="5"/>
      <c r="C11" s="5"/>
      <c r="D11" s="5"/>
      <c r="E11" s="5"/>
      <c r="F11" s="5"/>
      <c r="G11" s="5"/>
      <c r="H11" s="5"/>
      <c r="I11" s="5"/>
      <c r="J11" s="5"/>
      <c r="K11" s="5"/>
      <c r="L11" s="5"/>
      <c r="M11" s="5"/>
      <c r="N11" s="5"/>
      <c r="O11" s="10"/>
      <c r="P11" s="6"/>
      <c r="Q11" s="5"/>
      <c r="R11" s="5"/>
    </row>
    <row r="12" spans="1:18" x14ac:dyDescent="0.2">
      <c r="A12" s="4"/>
      <c r="B12" s="5"/>
      <c r="C12" s="5"/>
      <c r="D12" s="5"/>
      <c r="E12" s="5"/>
      <c r="F12" s="5"/>
      <c r="G12" s="5"/>
      <c r="H12" s="5"/>
      <c r="I12" s="5"/>
      <c r="J12" s="5"/>
      <c r="K12" s="5"/>
      <c r="L12" s="5"/>
      <c r="M12" s="5"/>
      <c r="N12" s="5"/>
      <c r="O12" s="5"/>
      <c r="P12" s="6"/>
      <c r="Q12" s="5"/>
      <c r="R12" s="5"/>
    </row>
    <row r="13" spans="1:18" x14ac:dyDescent="0.2">
      <c r="A13" s="4"/>
      <c r="B13" s="5"/>
      <c r="C13" s="5"/>
      <c r="D13" s="5"/>
      <c r="E13" s="5"/>
      <c r="F13" s="5"/>
      <c r="G13" s="5"/>
      <c r="H13" s="5"/>
      <c r="I13" s="5"/>
      <c r="J13" s="5"/>
      <c r="K13" s="5"/>
      <c r="L13" s="5"/>
      <c r="M13" s="5"/>
      <c r="N13" s="5"/>
      <c r="O13" s="5"/>
      <c r="P13" s="6"/>
      <c r="Q13" s="5"/>
      <c r="R13" s="5"/>
    </row>
    <row r="14" spans="1:18" x14ac:dyDescent="0.2">
      <c r="A14" s="4"/>
      <c r="B14" s="5"/>
      <c r="C14" s="5"/>
      <c r="D14" s="5"/>
      <c r="E14" s="5"/>
      <c r="F14" s="5"/>
      <c r="G14" s="5"/>
      <c r="H14" s="5"/>
      <c r="I14" s="5"/>
      <c r="J14" s="5"/>
      <c r="K14" s="5"/>
      <c r="L14" s="5"/>
      <c r="M14" s="5"/>
      <c r="N14" s="5"/>
      <c r="O14" s="5"/>
      <c r="P14" s="6"/>
      <c r="Q14" s="5"/>
      <c r="R14" s="5"/>
    </row>
    <row r="15" spans="1:18" x14ac:dyDescent="0.2">
      <c r="A15" s="4"/>
      <c r="B15" s="8"/>
      <c r="C15" s="5"/>
      <c r="D15" s="5"/>
      <c r="E15" s="5"/>
      <c r="F15" s="5"/>
      <c r="G15" s="5"/>
      <c r="H15" s="5"/>
      <c r="I15" s="5"/>
      <c r="J15" s="5"/>
      <c r="K15" s="5"/>
      <c r="L15" s="5"/>
      <c r="M15" s="8"/>
      <c r="N15" s="5"/>
      <c r="O15" s="5"/>
      <c r="P15" s="6"/>
      <c r="Q15" s="5"/>
      <c r="R15" s="5"/>
    </row>
    <row r="16" spans="1:18" x14ac:dyDescent="0.2">
      <c r="A16" s="4"/>
      <c r="B16" s="9"/>
      <c r="C16" s="5"/>
      <c r="D16" s="5"/>
      <c r="E16" s="5"/>
      <c r="F16" s="5"/>
      <c r="G16" s="5"/>
      <c r="H16" s="5"/>
      <c r="I16" s="5"/>
      <c r="J16" s="5"/>
      <c r="K16" s="5"/>
      <c r="L16" s="5"/>
      <c r="M16" s="9"/>
      <c r="N16" s="5"/>
      <c r="O16" s="5"/>
      <c r="P16" s="6"/>
      <c r="Q16" s="5"/>
      <c r="R16" s="5"/>
    </row>
    <row r="17" spans="1:18" x14ac:dyDescent="0.2">
      <c r="A17" s="19"/>
      <c r="B17" s="20"/>
      <c r="C17" s="5"/>
      <c r="D17" s="5"/>
      <c r="E17" s="5"/>
      <c r="F17" s="5"/>
      <c r="G17" s="5"/>
      <c r="H17" s="5"/>
      <c r="I17" s="5"/>
      <c r="J17" s="5"/>
      <c r="K17" s="5"/>
      <c r="L17" s="5"/>
      <c r="M17" s="5"/>
      <c r="N17" s="5"/>
      <c r="O17" s="5"/>
      <c r="P17" s="6"/>
      <c r="Q17" s="5"/>
      <c r="R17" s="5"/>
    </row>
    <row r="18" spans="1:18" x14ac:dyDescent="0.2">
      <c r="A18" s="19"/>
      <c r="B18" s="20"/>
      <c r="C18" s="5"/>
      <c r="D18" s="5"/>
      <c r="E18" s="5"/>
      <c r="F18" s="5"/>
      <c r="G18" s="5"/>
      <c r="H18" s="5"/>
      <c r="I18" s="5"/>
      <c r="J18" s="5"/>
      <c r="K18" s="5"/>
      <c r="L18" s="5"/>
      <c r="M18" s="5"/>
      <c r="N18" s="5"/>
      <c r="O18" s="5"/>
      <c r="P18" s="6"/>
      <c r="Q18" s="5"/>
      <c r="R18" s="5"/>
    </row>
    <row r="19" spans="1:18" x14ac:dyDescent="0.2">
      <c r="A19" s="19"/>
      <c r="B19" s="20"/>
      <c r="C19" s="5"/>
      <c r="D19" s="5"/>
      <c r="E19" s="5"/>
      <c r="F19" s="5"/>
      <c r="G19" s="5"/>
      <c r="H19" s="5"/>
      <c r="I19" s="5"/>
      <c r="J19" s="5"/>
      <c r="K19" s="5"/>
      <c r="L19" s="5"/>
      <c r="M19" s="5"/>
      <c r="N19" s="5"/>
      <c r="O19" s="10"/>
      <c r="P19" s="6"/>
      <c r="Q19" s="5"/>
      <c r="R19" s="5"/>
    </row>
    <row r="20" spans="1:18" x14ac:dyDescent="0.2">
      <c r="A20" s="4"/>
      <c r="B20" s="8"/>
      <c r="C20" s="5"/>
      <c r="D20" s="5"/>
      <c r="E20" s="5"/>
      <c r="F20" s="5"/>
      <c r="G20" s="5"/>
      <c r="H20" s="5"/>
      <c r="I20" s="5"/>
      <c r="J20" s="5"/>
      <c r="K20" s="5"/>
      <c r="L20" s="5"/>
      <c r="M20" s="5"/>
      <c r="N20" s="5"/>
      <c r="O20" s="11"/>
      <c r="P20" s="6"/>
      <c r="Q20" s="5"/>
      <c r="R20" s="5"/>
    </row>
    <row r="21" spans="1:18" x14ac:dyDescent="0.2">
      <c r="A21" s="4"/>
      <c r="B21" s="9"/>
      <c r="C21" s="5"/>
      <c r="D21" s="5"/>
      <c r="E21" s="5"/>
      <c r="F21" s="5"/>
      <c r="G21" s="5"/>
      <c r="H21" s="5"/>
      <c r="I21" s="5"/>
      <c r="J21" s="5"/>
      <c r="K21" s="5"/>
      <c r="L21" s="5"/>
      <c r="M21" s="8"/>
      <c r="N21" s="5"/>
      <c r="O21" s="5"/>
      <c r="P21" s="6"/>
      <c r="Q21" s="5"/>
      <c r="R21" s="5"/>
    </row>
    <row r="22" spans="1:18" x14ac:dyDescent="0.2">
      <c r="A22" s="19"/>
      <c r="B22" s="20"/>
      <c r="C22" s="5"/>
      <c r="D22" s="5"/>
      <c r="E22" s="5"/>
      <c r="F22" s="5"/>
      <c r="G22" s="5"/>
      <c r="H22" s="5"/>
      <c r="I22" s="5"/>
      <c r="J22" s="5"/>
      <c r="K22" s="5"/>
      <c r="L22" s="5"/>
      <c r="M22" s="9"/>
      <c r="N22" s="5"/>
      <c r="O22" s="5"/>
      <c r="P22" s="6"/>
      <c r="Q22" s="5"/>
      <c r="R22" s="5"/>
    </row>
    <row r="23" spans="1:18" x14ac:dyDescent="0.2">
      <c r="A23" s="19"/>
      <c r="B23" s="20"/>
      <c r="C23" s="5"/>
      <c r="D23" s="5"/>
      <c r="E23" s="5"/>
      <c r="F23" s="5"/>
      <c r="G23" s="5"/>
      <c r="H23" s="5"/>
      <c r="I23" s="5"/>
      <c r="J23" s="5"/>
      <c r="K23" s="5"/>
      <c r="L23" s="5"/>
      <c r="M23" s="5"/>
      <c r="N23" s="5"/>
      <c r="O23" s="5"/>
      <c r="P23" s="6"/>
      <c r="Q23" s="5"/>
      <c r="R23" s="5"/>
    </row>
    <row r="24" spans="1:18" x14ac:dyDescent="0.2">
      <c r="A24" s="4"/>
      <c r="B24" s="18"/>
      <c r="C24" s="5"/>
      <c r="D24" s="5"/>
      <c r="E24" s="5"/>
      <c r="F24" s="5"/>
      <c r="G24" s="5"/>
      <c r="H24" s="5"/>
      <c r="I24" s="5"/>
      <c r="J24" s="5"/>
      <c r="K24" s="5"/>
      <c r="L24" s="5"/>
      <c r="M24" s="5"/>
      <c r="N24" s="5"/>
      <c r="O24" s="5"/>
      <c r="P24" s="6"/>
      <c r="Q24" s="5"/>
      <c r="R24" s="5"/>
    </row>
    <row r="25" spans="1:18" x14ac:dyDescent="0.2">
      <c r="A25" s="4"/>
      <c r="B25" s="5"/>
      <c r="C25" s="5"/>
      <c r="D25" s="5"/>
      <c r="E25" s="5"/>
      <c r="F25" s="5"/>
      <c r="G25" s="5"/>
      <c r="H25" s="5"/>
      <c r="I25" s="5"/>
      <c r="J25" s="5"/>
      <c r="K25" s="5"/>
      <c r="L25" s="5"/>
      <c r="M25" s="5"/>
      <c r="N25" s="5"/>
      <c r="O25" s="5"/>
      <c r="P25" s="6"/>
      <c r="Q25" s="5"/>
      <c r="R25" s="5"/>
    </row>
    <row r="26" spans="1:18" x14ac:dyDescent="0.2">
      <c r="A26" s="4"/>
      <c r="B26" s="5"/>
      <c r="C26" s="5"/>
      <c r="D26" s="5"/>
      <c r="E26" s="5"/>
      <c r="F26" s="5"/>
      <c r="G26" s="5"/>
      <c r="H26" s="5"/>
      <c r="I26" s="5"/>
      <c r="J26" s="5"/>
      <c r="K26" s="5"/>
      <c r="L26" s="5"/>
      <c r="M26" s="5"/>
      <c r="N26" s="5"/>
      <c r="O26" s="5"/>
      <c r="P26" s="6"/>
      <c r="Q26" s="5"/>
      <c r="R26" s="5"/>
    </row>
    <row r="27" spans="1:18" x14ac:dyDescent="0.2">
      <c r="A27" s="4"/>
      <c r="B27" s="5"/>
      <c r="C27" s="5"/>
      <c r="D27" s="5"/>
      <c r="E27" s="5"/>
      <c r="F27" s="5"/>
      <c r="G27" s="5"/>
      <c r="H27" s="5"/>
      <c r="I27" s="5"/>
      <c r="J27" s="5"/>
      <c r="K27" s="5"/>
      <c r="L27" s="5"/>
      <c r="M27" s="8"/>
      <c r="N27" s="5"/>
      <c r="O27" s="5"/>
      <c r="P27" s="6"/>
      <c r="Q27" s="5"/>
      <c r="R27" s="5"/>
    </row>
    <row r="28" spans="1:18" x14ac:dyDescent="0.2">
      <c r="A28" s="4"/>
      <c r="B28" s="5"/>
      <c r="C28" s="5"/>
      <c r="D28" s="5"/>
      <c r="E28" s="5"/>
      <c r="F28" s="5"/>
      <c r="G28" s="5"/>
      <c r="H28" s="5"/>
      <c r="I28" s="5"/>
      <c r="J28" s="5"/>
      <c r="K28" s="5"/>
      <c r="L28" s="5"/>
      <c r="M28" s="9"/>
      <c r="N28" s="5"/>
      <c r="O28" s="27" t="s">
        <v>27</v>
      </c>
      <c r="P28" s="6"/>
      <c r="Q28" s="5"/>
      <c r="R28" s="5"/>
    </row>
    <row r="29" spans="1:18" x14ac:dyDescent="0.2">
      <c r="A29" s="4"/>
      <c r="B29" s="5"/>
      <c r="C29" s="5"/>
      <c r="D29" s="5"/>
      <c r="E29" s="5"/>
      <c r="F29" s="5"/>
      <c r="G29" s="5"/>
      <c r="H29" s="5"/>
      <c r="I29" s="5"/>
      <c r="J29" s="5"/>
      <c r="K29" s="5"/>
      <c r="L29" s="5"/>
      <c r="M29" s="5"/>
      <c r="N29" s="5"/>
      <c r="O29" s="5"/>
      <c r="P29" s="6"/>
      <c r="Q29" s="5"/>
      <c r="R29" s="5"/>
    </row>
    <row r="30" spans="1:18" x14ac:dyDescent="0.2">
      <c r="A30" s="4"/>
      <c r="B30" s="5"/>
      <c r="C30" s="5"/>
      <c r="D30" s="5"/>
      <c r="E30" s="5"/>
      <c r="F30" s="5"/>
      <c r="G30" s="5"/>
      <c r="H30" s="5"/>
      <c r="I30" s="5"/>
      <c r="J30" s="5"/>
      <c r="K30" s="5"/>
      <c r="L30" s="5"/>
      <c r="M30" s="5"/>
      <c r="N30" s="5"/>
      <c r="O30" s="10" t="s">
        <v>20</v>
      </c>
      <c r="P30" s="6"/>
      <c r="Q30" s="5"/>
      <c r="R30" s="5"/>
    </row>
    <row r="31" spans="1:18" ht="13.5" customHeight="1" x14ac:dyDescent="0.2">
      <c r="A31" s="4"/>
      <c r="B31" s="5"/>
      <c r="C31" s="5"/>
      <c r="D31" s="5"/>
      <c r="E31" s="5"/>
      <c r="F31" s="5"/>
      <c r="G31" s="5"/>
      <c r="H31" s="5"/>
      <c r="I31" s="5"/>
      <c r="J31" s="5"/>
      <c r="K31" s="5"/>
      <c r="L31" s="5"/>
      <c r="M31" s="8"/>
      <c r="N31" s="5"/>
      <c r="O31" s="11"/>
      <c r="P31" s="6"/>
    </row>
    <row r="32" spans="1:18" x14ac:dyDescent="0.2">
      <c r="A32" s="4"/>
      <c r="B32" s="5"/>
      <c r="C32" s="5"/>
      <c r="D32" s="5"/>
      <c r="E32" s="5"/>
      <c r="F32" s="5"/>
      <c r="G32" s="5"/>
      <c r="H32" s="5"/>
      <c r="I32" s="5"/>
      <c r="J32" s="5"/>
      <c r="K32" s="5"/>
      <c r="L32" s="5"/>
      <c r="M32" s="5"/>
      <c r="N32" s="5"/>
      <c r="O32" s="11" t="s">
        <v>123</v>
      </c>
      <c r="P32" s="6"/>
    </row>
    <row r="33" spans="1:19" x14ac:dyDescent="0.2">
      <c r="A33" s="4"/>
      <c r="B33" s="5"/>
      <c r="C33" s="5"/>
      <c r="D33" s="5"/>
      <c r="E33" s="5"/>
      <c r="F33" s="5"/>
      <c r="G33" s="5"/>
      <c r="H33" s="5"/>
      <c r="I33" s="5"/>
      <c r="J33" s="5"/>
      <c r="K33" s="5"/>
      <c r="L33" s="5"/>
      <c r="M33" s="5"/>
      <c r="N33" s="5"/>
      <c r="O33" s="5"/>
      <c r="P33" s="6"/>
    </row>
    <row r="34" spans="1:19" x14ac:dyDescent="0.2">
      <c r="A34" s="4"/>
      <c r="B34" s="5"/>
      <c r="C34" s="5"/>
      <c r="D34" s="5"/>
      <c r="E34" s="5"/>
      <c r="F34" s="5"/>
      <c r="G34" s="5"/>
      <c r="H34" s="5"/>
      <c r="I34" s="5"/>
      <c r="J34" s="5"/>
      <c r="K34" s="5"/>
      <c r="L34" s="132"/>
      <c r="M34" s="5"/>
      <c r="N34" s="5"/>
      <c r="O34" s="11" t="s">
        <v>124</v>
      </c>
      <c r="P34" s="6"/>
    </row>
    <row r="35" spans="1:19" x14ac:dyDescent="0.2">
      <c r="A35" s="4"/>
      <c r="B35" s="5"/>
      <c r="C35" s="5"/>
      <c r="D35" s="5"/>
      <c r="E35" s="5"/>
      <c r="F35" s="5"/>
      <c r="G35" s="5"/>
      <c r="H35" s="5"/>
      <c r="I35" s="5"/>
      <c r="J35" s="5"/>
      <c r="K35" s="5"/>
      <c r="L35" s="133"/>
      <c r="M35" s="5"/>
      <c r="N35" s="5"/>
      <c r="O35" s="5"/>
      <c r="P35" s="6"/>
    </row>
    <row r="36" spans="1:19" x14ac:dyDescent="0.15">
      <c r="A36" s="4"/>
      <c r="B36" s="5"/>
      <c r="C36" s="5"/>
      <c r="D36" s="5"/>
      <c r="E36" s="5"/>
      <c r="F36" s="5"/>
      <c r="G36" s="5"/>
      <c r="H36" s="5"/>
      <c r="I36" s="5"/>
      <c r="J36" s="5"/>
      <c r="K36" s="5"/>
      <c r="L36" s="5"/>
      <c r="M36" s="5"/>
      <c r="N36" s="5"/>
      <c r="O36" s="11" t="s">
        <v>129</v>
      </c>
      <c r="P36" s="6"/>
      <c r="Q36" s="187" t="s">
        <v>190</v>
      </c>
      <c r="R36" s="188"/>
      <c r="S36" s="11" t="s">
        <v>125</v>
      </c>
    </row>
    <row r="37" spans="1:19" x14ac:dyDescent="0.2">
      <c r="A37" s="4"/>
      <c r="B37" s="5"/>
      <c r="C37" s="5"/>
      <c r="D37" s="8"/>
      <c r="E37" s="5"/>
      <c r="F37" s="8"/>
      <c r="G37" s="5"/>
      <c r="H37" s="5"/>
      <c r="I37" s="5"/>
      <c r="J37" s="5"/>
      <c r="K37" s="5"/>
      <c r="L37" s="5"/>
      <c r="M37" s="8"/>
      <c r="N37" s="5"/>
      <c r="P37" s="6"/>
      <c r="Q37" s="5"/>
      <c r="R37" s="5"/>
    </row>
    <row r="38" spans="1:19" x14ac:dyDescent="0.2">
      <c r="A38" s="4"/>
      <c r="B38" s="5"/>
      <c r="C38" s="5"/>
      <c r="D38" s="9"/>
      <c r="E38" s="5"/>
      <c r="F38" s="9"/>
      <c r="G38" s="5"/>
      <c r="H38" s="5"/>
      <c r="I38" s="9"/>
      <c r="J38" s="5"/>
      <c r="K38" s="5"/>
      <c r="L38" s="5"/>
      <c r="M38" s="9"/>
      <c r="N38" s="5"/>
      <c r="O38" s="46" t="s">
        <v>225</v>
      </c>
      <c r="P38" s="6"/>
      <c r="R38" s="84"/>
      <c r="S38" s="10" t="s">
        <v>136</v>
      </c>
    </row>
    <row r="39" spans="1:19" x14ac:dyDescent="0.2">
      <c r="A39" s="4"/>
      <c r="B39" s="5"/>
      <c r="C39" s="14"/>
      <c r="D39" s="14"/>
      <c r="E39" s="14"/>
      <c r="F39" s="14"/>
      <c r="G39" s="14"/>
      <c r="H39" s="14"/>
      <c r="I39" s="14"/>
      <c r="J39" s="5"/>
      <c r="K39" s="14"/>
      <c r="L39" s="14"/>
      <c r="M39" s="5"/>
      <c r="N39" s="27"/>
      <c r="O39" s="11"/>
      <c r="P39" s="6"/>
      <c r="Q39" s="5"/>
      <c r="R39" s="5"/>
      <c r="S39" s="11"/>
    </row>
    <row r="40" spans="1:19" x14ac:dyDescent="0.2">
      <c r="A40" s="4"/>
      <c r="B40" s="5"/>
      <c r="C40" s="27"/>
      <c r="D40" s="27"/>
      <c r="E40" s="27"/>
      <c r="F40" s="27"/>
      <c r="G40" s="27"/>
      <c r="H40" s="27"/>
      <c r="I40" s="27"/>
      <c r="J40" s="5"/>
      <c r="K40" s="27"/>
      <c r="L40" s="27"/>
      <c r="M40" s="5"/>
      <c r="N40" s="5"/>
      <c r="O40" s="189" t="s">
        <v>132</v>
      </c>
      <c r="P40" s="190"/>
      <c r="Q40" s="5"/>
      <c r="R40" s="5"/>
      <c r="S40" s="10" t="s">
        <v>118</v>
      </c>
    </row>
    <row r="41" spans="1:19" x14ac:dyDescent="0.2">
      <c r="A41" s="4"/>
      <c r="B41" s="5"/>
      <c r="C41" s="27"/>
      <c r="D41" s="27"/>
      <c r="E41" s="27"/>
      <c r="F41" s="27"/>
      <c r="G41" s="27"/>
      <c r="H41" s="27"/>
      <c r="I41" s="27"/>
      <c r="J41" s="5"/>
      <c r="K41" s="27"/>
      <c r="L41" s="27"/>
      <c r="M41" s="5"/>
      <c r="N41" s="27"/>
      <c r="O41" s="10"/>
      <c r="P41" s="6"/>
      <c r="Q41" s="5"/>
      <c r="R41" s="5"/>
    </row>
    <row r="42" spans="1:19" x14ac:dyDescent="0.2">
      <c r="A42" s="4"/>
      <c r="B42" s="5"/>
      <c r="C42" s="27"/>
      <c r="D42" s="27"/>
      <c r="E42" s="27"/>
      <c r="F42" s="27"/>
      <c r="G42" s="27"/>
      <c r="H42" s="27"/>
      <c r="I42" s="27"/>
      <c r="J42" s="5"/>
      <c r="K42" s="27"/>
      <c r="L42" s="198"/>
      <c r="M42" s="198"/>
      <c r="N42" s="198"/>
      <c r="O42" s="198"/>
      <c r="P42" s="199"/>
      <c r="Q42" s="5"/>
      <c r="R42" s="5"/>
    </row>
    <row r="43" spans="1:19" x14ac:dyDescent="0.2">
      <c r="A43" s="4"/>
      <c r="B43" s="5"/>
      <c r="C43" s="27"/>
      <c r="D43" s="27"/>
      <c r="E43" s="27"/>
      <c r="F43" s="27"/>
      <c r="G43" s="27"/>
      <c r="H43" s="27"/>
      <c r="I43" s="27"/>
      <c r="J43" s="5"/>
      <c r="K43" s="198" t="s">
        <v>221</v>
      </c>
      <c r="L43" s="198"/>
      <c r="M43" s="198"/>
      <c r="N43" s="198"/>
      <c r="O43" s="198"/>
      <c r="P43" s="199"/>
      <c r="Q43" s="5"/>
      <c r="R43" s="5"/>
    </row>
    <row r="44" spans="1:19" x14ac:dyDescent="0.2">
      <c r="A44" s="4"/>
      <c r="B44" s="5"/>
      <c r="C44" s="27"/>
      <c r="D44" s="27"/>
      <c r="E44" s="27"/>
      <c r="F44" s="27"/>
      <c r="G44" s="27"/>
      <c r="H44" s="27"/>
      <c r="I44" s="27"/>
      <c r="J44" s="5"/>
      <c r="K44" s="198" t="s">
        <v>220</v>
      </c>
      <c r="L44" s="198"/>
      <c r="M44" s="198"/>
      <c r="N44" s="198"/>
      <c r="O44" s="198"/>
      <c r="P44" s="199"/>
      <c r="Q44" s="5"/>
      <c r="R44" s="5"/>
    </row>
    <row r="45" spans="1:19" x14ac:dyDescent="0.2">
      <c r="A45" s="45" t="s">
        <v>126</v>
      </c>
      <c r="B45" s="193" t="str">
        <f>IF('換気量計算 機種選定書'!C2="","",'換気量計算 機種選定書'!C2)</f>
        <v>様邸</v>
      </c>
      <c r="C45" s="193"/>
      <c r="D45" s="193"/>
      <c r="E45" s="193"/>
      <c r="F45" s="193"/>
      <c r="G45" s="194"/>
      <c r="H45" s="195" t="s">
        <v>22</v>
      </c>
      <c r="I45" s="196"/>
      <c r="J45" s="131" t="s">
        <v>26</v>
      </c>
      <c r="K45" s="197" t="s">
        <v>6</v>
      </c>
      <c r="L45" s="197"/>
      <c r="M45" s="24" t="s">
        <v>7</v>
      </c>
      <c r="N45" s="191" t="str">
        <f>'換気量計算 機種選定書'!J1</f>
        <v>2023/</v>
      </c>
      <c r="O45" s="192"/>
      <c r="P45" s="15"/>
      <c r="Q45" s="5"/>
      <c r="R45" s="5"/>
    </row>
    <row r="46" spans="1:19" x14ac:dyDescent="0.2">
      <c r="A46" s="5"/>
      <c r="B46" s="5"/>
      <c r="C46" s="5"/>
      <c r="D46" s="5"/>
      <c r="E46" s="5"/>
      <c r="F46" s="5"/>
      <c r="G46" s="5" t="s">
        <v>120</v>
      </c>
      <c r="H46" s="5"/>
      <c r="I46" s="5"/>
      <c r="J46" s="5"/>
      <c r="K46" s="5"/>
      <c r="L46" s="5"/>
      <c r="M46" s="5"/>
      <c r="N46" s="5"/>
      <c r="O46" s="5"/>
      <c r="P46" s="5"/>
      <c r="Q46" s="5"/>
      <c r="R46" s="5"/>
    </row>
    <row r="47" spans="1:19" x14ac:dyDescent="0.2">
      <c r="A47" s="5"/>
      <c r="B47" s="5"/>
      <c r="C47" s="5"/>
      <c r="D47" s="5"/>
      <c r="E47" s="5"/>
      <c r="F47" s="5"/>
      <c r="G47" s="5" t="s">
        <v>133</v>
      </c>
      <c r="H47" s="5"/>
      <c r="I47" s="5"/>
      <c r="J47" s="5"/>
      <c r="K47" s="5"/>
      <c r="L47" s="5"/>
      <c r="M47" s="5"/>
      <c r="N47" s="5"/>
      <c r="O47" s="5"/>
      <c r="P47" s="5"/>
      <c r="Q47" s="5"/>
      <c r="R47" s="5"/>
    </row>
    <row r="48" spans="1:19" x14ac:dyDescent="0.2">
      <c r="A48" s="5"/>
      <c r="B48" s="5"/>
      <c r="C48" s="5"/>
      <c r="D48" s="28"/>
      <c r="E48" s="28"/>
      <c r="F48" s="28"/>
      <c r="G48" s="28"/>
      <c r="H48" s="5"/>
      <c r="I48" s="5"/>
      <c r="J48" s="5"/>
      <c r="K48" s="5"/>
      <c r="L48" s="5"/>
      <c r="M48" s="5"/>
      <c r="N48" s="5"/>
      <c r="O48" s="5"/>
      <c r="P48" s="5"/>
      <c r="Q48" s="5"/>
      <c r="R48" s="123"/>
    </row>
    <row r="49" spans="1:18" x14ac:dyDescent="0.2">
      <c r="A49" s="5"/>
      <c r="B49" s="5"/>
      <c r="C49" s="5"/>
      <c r="D49" s="125" t="s">
        <v>185</v>
      </c>
      <c r="E49" s="125">
        <v>1.089</v>
      </c>
      <c r="F49" s="125"/>
      <c r="G49" s="125">
        <f>+E49*F49</f>
        <v>0</v>
      </c>
      <c r="H49" s="5"/>
      <c r="I49" s="5"/>
      <c r="J49" s="5"/>
      <c r="K49" s="5"/>
      <c r="L49" s="5"/>
      <c r="M49" s="5"/>
      <c r="N49" s="5"/>
      <c r="O49" s="5"/>
      <c r="P49" s="5"/>
      <c r="Q49" s="5"/>
      <c r="R49" s="5"/>
    </row>
    <row r="50" spans="1:18" x14ac:dyDescent="0.2">
      <c r="A50" s="5"/>
      <c r="B50" s="5"/>
      <c r="C50" s="5"/>
      <c r="D50" s="125" t="s">
        <v>186</v>
      </c>
      <c r="E50" s="125">
        <v>1.1120000000000001</v>
      </c>
      <c r="F50" s="125"/>
      <c r="G50" s="125">
        <f>+E50*F50</f>
        <v>0</v>
      </c>
      <c r="H50" s="5"/>
      <c r="I50" s="5"/>
      <c r="J50" s="5"/>
      <c r="K50" s="5"/>
      <c r="L50" s="5"/>
      <c r="M50" s="5"/>
      <c r="N50" s="5"/>
      <c r="O50" s="5"/>
      <c r="P50" s="5"/>
      <c r="Q50" s="5"/>
      <c r="R50" s="5"/>
    </row>
    <row r="51" spans="1:18" x14ac:dyDescent="0.2">
      <c r="A51" s="5"/>
      <c r="B51" s="5"/>
      <c r="C51" s="5"/>
      <c r="D51" s="5"/>
      <c r="E51" s="5"/>
      <c r="F51" s="5"/>
      <c r="G51" s="5"/>
      <c r="H51" s="5"/>
      <c r="I51" s="5"/>
      <c r="J51" s="5"/>
      <c r="K51" s="5"/>
      <c r="L51" s="5"/>
      <c r="M51" s="5"/>
      <c r="N51" s="5"/>
      <c r="O51" s="5"/>
      <c r="P51" s="5"/>
      <c r="Q51" s="5"/>
      <c r="R51" s="5"/>
    </row>
    <row r="52" spans="1:18" x14ac:dyDescent="0.2">
      <c r="A52" s="5"/>
      <c r="B52" s="5"/>
      <c r="C52" s="5"/>
      <c r="D52" s="5"/>
      <c r="E52" s="5"/>
      <c r="F52" s="5"/>
      <c r="G52" s="5"/>
      <c r="H52" s="5"/>
      <c r="I52" s="5"/>
      <c r="J52" s="5"/>
      <c r="K52" s="5"/>
      <c r="L52" s="5"/>
      <c r="M52" s="5"/>
      <c r="N52" s="5"/>
      <c r="O52" s="5"/>
      <c r="P52" s="5"/>
      <c r="Q52" s="5"/>
      <c r="R52" s="5"/>
    </row>
    <row r="53" spans="1:18" x14ac:dyDescent="0.2">
      <c r="A53" s="5"/>
      <c r="B53" s="5"/>
      <c r="C53" s="5"/>
      <c r="D53" s="5"/>
      <c r="E53" s="5"/>
      <c r="F53" s="5"/>
      <c r="G53" s="5"/>
      <c r="H53" s="5"/>
      <c r="I53" s="5"/>
      <c r="J53" s="5"/>
      <c r="K53" s="5"/>
      <c r="L53" s="5"/>
      <c r="M53" s="5"/>
      <c r="N53" s="5"/>
      <c r="O53" s="5"/>
      <c r="P53" s="5"/>
      <c r="Q53" s="5"/>
      <c r="R53" s="5"/>
    </row>
    <row r="54" spans="1:18" x14ac:dyDescent="0.2">
      <c r="A54" s="5"/>
      <c r="B54" s="5"/>
      <c r="C54" s="5"/>
      <c r="D54" s="5"/>
      <c r="E54" s="5"/>
      <c r="F54" s="5"/>
      <c r="G54" s="5"/>
      <c r="H54" s="5"/>
      <c r="I54" s="5"/>
      <c r="J54" s="5"/>
      <c r="K54" s="5"/>
      <c r="L54" s="5"/>
      <c r="M54" s="5"/>
      <c r="N54" s="5"/>
      <c r="O54" s="5"/>
      <c r="P54" s="5"/>
      <c r="Q54" s="5"/>
      <c r="R54" s="5"/>
    </row>
    <row r="55" spans="1:18" x14ac:dyDescent="0.2">
      <c r="A55" s="5"/>
      <c r="B55" s="5"/>
      <c r="C55" s="5"/>
      <c r="D55" s="5"/>
      <c r="E55" s="5"/>
      <c r="F55" s="5"/>
      <c r="G55" s="5"/>
      <c r="H55" s="5"/>
      <c r="I55" s="5"/>
      <c r="J55" s="5"/>
      <c r="K55" s="5"/>
      <c r="L55" s="5"/>
      <c r="M55" s="5"/>
      <c r="N55" s="5"/>
      <c r="O55" s="5"/>
      <c r="P55" s="5"/>
      <c r="Q55" s="5"/>
      <c r="R55" s="5"/>
    </row>
    <row r="56" spans="1:18" x14ac:dyDescent="0.2">
      <c r="A56" s="5"/>
      <c r="B56" s="5"/>
      <c r="C56" s="5"/>
      <c r="D56" s="5"/>
      <c r="E56" s="8"/>
      <c r="F56" s="5"/>
      <c r="H56" s="8"/>
      <c r="I56" s="5"/>
      <c r="J56" s="5"/>
      <c r="K56" s="5"/>
      <c r="L56" s="5"/>
      <c r="M56" s="5"/>
      <c r="N56" s="5"/>
      <c r="O56" s="5"/>
      <c r="P56" s="5"/>
      <c r="Q56" s="5"/>
      <c r="R56" s="5"/>
    </row>
    <row r="57" spans="1:18" x14ac:dyDescent="0.2">
      <c r="D57" s="5"/>
      <c r="E57" s="9"/>
      <c r="F57" s="5"/>
      <c r="H57" s="9"/>
      <c r="I57" s="5"/>
    </row>
    <row r="58" spans="1:18" x14ac:dyDescent="0.2">
      <c r="D58" s="5"/>
      <c r="E58" s="5"/>
      <c r="F58" s="5"/>
      <c r="G58" s="5"/>
      <c r="H58" s="5"/>
      <c r="I58" s="5"/>
    </row>
    <row r="62" spans="1:18" x14ac:dyDescent="0.2">
      <c r="G62" s="5"/>
    </row>
    <row r="66" spans="7:17" x14ac:dyDescent="0.2">
      <c r="H66" s="5"/>
      <c r="I66" s="5"/>
      <c r="J66" s="5"/>
      <c r="K66" s="5"/>
      <c r="L66" s="5"/>
      <c r="M66" s="5"/>
      <c r="N66" s="5"/>
      <c r="O66" s="5"/>
      <c r="P66" s="5"/>
      <c r="Q66" s="5"/>
    </row>
    <row r="67" spans="7:17" x14ac:dyDescent="0.2">
      <c r="G67" s="5"/>
      <c r="H67" s="5"/>
      <c r="I67" s="5"/>
      <c r="J67" s="5"/>
      <c r="K67" s="5"/>
      <c r="L67" s="5"/>
      <c r="M67" s="5"/>
      <c r="N67" s="5"/>
      <c r="O67" s="5"/>
      <c r="P67" s="5"/>
      <c r="Q67" s="5"/>
    </row>
    <row r="68" spans="7:17" x14ac:dyDescent="0.2">
      <c r="G68" s="5"/>
      <c r="H68" s="5"/>
      <c r="I68" s="8"/>
      <c r="J68" s="5"/>
      <c r="K68" s="5"/>
      <c r="L68" s="5"/>
      <c r="M68" s="5"/>
      <c r="N68" s="5"/>
      <c r="O68" s="5"/>
      <c r="P68" s="5"/>
      <c r="Q68" s="5"/>
    </row>
    <row r="69" spans="7:17" x14ac:dyDescent="0.2">
      <c r="G69" s="5"/>
      <c r="H69" s="5"/>
      <c r="I69" s="9"/>
      <c r="J69" s="5"/>
      <c r="K69" s="5"/>
      <c r="L69" s="5"/>
      <c r="M69" s="5"/>
      <c r="N69" s="5"/>
      <c r="O69" s="5"/>
      <c r="P69" s="5"/>
      <c r="Q69" s="5"/>
    </row>
    <row r="70" spans="7:17" x14ac:dyDescent="0.2">
      <c r="G70" s="5"/>
      <c r="H70" s="5"/>
      <c r="I70" s="5"/>
      <c r="J70" s="5"/>
      <c r="K70" s="5"/>
      <c r="L70" s="5"/>
      <c r="M70" s="5"/>
      <c r="N70" s="5"/>
      <c r="O70" s="5"/>
      <c r="P70" s="5"/>
      <c r="Q70" s="5"/>
    </row>
    <row r="71" spans="7:17" x14ac:dyDescent="0.2">
      <c r="G71" s="5"/>
      <c r="H71" s="5"/>
      <c r="I71" s="5"/>
      <c r="J71" s="5"/>
      <c r="K71" s="5"/>
      <c r="L71" s="5"/>
      <c r="M71" s="5"/>
      <c r="N71" s="5"/>
      <c r="O71" s="5"/>
      <c r="P71" s="5"/>
      <c r="Q71" s="5"/>
    </row>
    <row r="72" spans="7:17" x14ac:dyDescent="0.2">
      <c r="H72" s="5"/>
      <c r="I72" s="5"/>
      <c r="J72" s="5"/>
      <c r="K72" s="5"/>
      <c r="L72" s="5"/>
      <c r="M72" s="5"/>
      <c r="N72" s="5"/>
      <c r="O72" s="5"/>
      <c r="P72" s="5"/>
      <c r="Q72" s="5"/>
    </row>
    <row r="73" spans="7:17" x14ac:dyDescent="0.2">
      <c r="H73" s="5"/>
      <c r="I73" s="5"/>
      <c r="J73" s="5"/>
      <c r="K73" s="5"/>
      <c r="L73" s="5"/>
      <c r="M73" s="5"/>
      <c r="N73" s="5"/>
      <c r="O73" s="5"/>
      <c r="P73" s="5"/>
      <c r="Q73" s="5"/>
    </row>
    <row r="74" spans="7:17" x14ac:dyDescent="0.2">
      <c r="G74" s="5"/>
      <c r="H74" s="5"/>
      <c r="I74" s="5"/>
      <c r="J74" s="5"/>
      <c r="K74" s="5"/>
      <c r="L74" s="5"/>
      <c r="M74" s="5"/>
      <c r="N74" s="5"/>
      <c r="O74" s="5"/>
      <c r="P74" s="5"/>
      <c r="Q74" s="5"/>
    </row>
    <row r="75" spans="7:17" x14ac:dyDescent="0.2">
      <c r="G75" s="5"/>
      <c r="H75" s="5"/>
      <c r="I75" s="5"/>
      <c r="J75" s="5"/>
      <c r="K75" s="5"/>
      <c r="L75" s="5"/>
      <c r="M75" s="5"/>
      <c r="N75" s="5"/>
      <c r="O75" s="5"/>
      <c r="P75" s="5"/>
      <c r="Q75" s="5"/>
    </row>
    <row r="76" spans="7:17" x14ac:dyDescent="0.2">
      <c r="G76" s="5"/>
      <c r="H76" s="5"/>
      <c r="I76" s="8"/>
      <c r="J76" s="5"/>
      <c r="K76" s="5"/>
      <c r="L76" s="5"/>
      <c r="M76" s="5"/>
      <c r="N76" s="5"/>
      <c r="O76" s="5"/>
      <c r="P76" s="5"/>
      <c r="Q76" s="5"/>
    </row>
    <row r="77" spans="7:17" x14ac:dyDescent="0.2">
      <c r="G77" s="5"/>
      <c r="H77" s="5"/>
      <c r="I77" s="9"/>
      <c r="J77" s="5"/>
      <c r="K77" s="5"/>
      <c r="L77" s="5"/>
      <c r="M77" s="5"/>
      <c r="N77" s="5"/>
      <c r="O77" s="5"/>
      <c r="P77" s="5"/>
      <c r="Q77" s="5"/>
    </row>
    <row r="78" spans="7:17" x14ac:dyDescent="0.2">
      <c r="H78" s="5"/>
      <c r="I78" s="5"/>
      <c r="J78" s="5"/>
      <c r="K78" s="5"/>
      <c r="L78" s="5"/>
      <c r="M78" s="5"/>
      <c r="N78" s="5"/>
      <c r="O78" s="5"/>
      <c r="P78" s="5"/>
      <c r="Q78" s="5"/>
    </row>
    <row r="79" spans="7:17" x14ac:dyDescent="0.2">
      <c r="H79" s="5"/>
      <c r="I79" s="5"/>
      <c r="J79" s="5"/>
      <c r="K79" s="5"/>
      <c r="L79" s="5"/>
      <c r="M79" s="5"/>
      <c r="N79" s="5"/>
      <c r="O79" s="5"/>
      <c r="P79" s="5"/>
      <c r="Q79" s="5"/>
    </row>
    <row r="80" spans="7:17" x14ac:dyDescent="0.2">
      <c r="G80" s="5"/>
      <c r="H80" s="5"/>
      <c r="I80" s="5"/>
      <c r="J80" s="5"/>
      <c r="K80" s="5"/>
      <c r="L80" s="5"/>
      <c r="M80" s="5"/>
      <c r="N80" s="5"/>
      <c r="O80" s="5"/>
      <c r="P80" s="5"/>
      <c r="Q80" s="5"/>
    </row>
    <row r="81" spans="7:17" x14ac:dyDescent="0.2">
      <c r="G81" s="5"/>
      <c r="H81" s="5"/>
      <c r="I81" s="5"/>
      <c r="J81" s="5"/>
      <c r="K81" s="5"/>
      <c r="L81" s="5"/>
      <c r="M81" s="5"/>
      <c r="N81" s="5"/>
      <c r="O81" s="5"/>
      <c r="P81" s="5"/>
      <c r="Q81" s="5"/>
    </row>
    <row r="82" spans="7:17" x14ac:dyDescent="0.2">
      <c r="G82" s="5"/>
      <c r="H82" s="5"/>
      <c r="I82" s="5"/>
      <c r="J82" s="5"/>
      <c r="K82" s="5"/>
      <c r="L82" s="5"/>
      <c r="M82" s="5"/>
      <c r="N82" s="5"/>
      <c r="O82" s="5"/>
      <c r="P82" s="5"/>
      <c r="Q82" s="5"/>
    </row>
    <row r="83" spans="7:17" x14ac:dyDescent="0.2">
      <c r="G83" s="5"/>
      <c r="H83" s="5"/>
      <c r="I83" s="5"/>
      <c r="J83" s="5"/>
      <c r="K83" s="5"/>
      <c r="L83" s="5"/>
      <c r="M83" s="5"/>
      <c r="N83" s="5"/>
      <c r="O83" s="5"/>
      <c r="P83" s="5"/>
      <c r="Q83" s="5"/>
    </row>
    <row r="84" spans="7:17" x14ac:dyDescent="0.2">
      <c r="G84" s="8"/>
      <c r="H84" s="5"/>
      <c r="I84" s="5"/>
      <c r="J84" s="5"/>
      <c r="K84" s="5"/>
      <c r="L84" s="5"/>
      <c r="M84" s="5"/>
      <c r="N84" s="5"/>
      <c r="O84" s="5"/>
      <c r="P84" s="5"/>
      <c r="Q84" s="5"/>
    </row>
    <row r="85" spans="7:17" x14ac:dyDescent="0.2">
      <c r="G85" s="9"/>
      <c r="H85" s="5"/>
      <c r="I85" s="5"/>
      <c r="J85" s="5"/>
      <c r="K85" s="5"/>
      <c r="L85" s="5"/>
      <c r="M85" s="5"/>
      <c r="N85" s="5"/>
      <c r="O85" s="5"/>
      <c r="P85" s="5"/>
      <c r="Q85" s="5"/>
    </row>
    <row r="86" spans="7:17" x14ac:dyDescent="0.2">
      <c r="G86" s="5"/>
      <c r="H86" s="5"/>
      <c r="I86" s="5"/>
      <c r="J86" s="5"/>
      <c r="K86" s="5"/>
      <c r="L86" s="5"/>
      <c r="M86" s="5"/>
      <c r="N86" s="5"/>
      <c r="O86" s="5"/>
      <c r="P86" s="5"/>
      <c r="Q86" s="5"/>
    </row>
    <row r="87" spans="7:17" x14ac:dyDescent="0.2">
      <c r="G87" s="5"/>
      <c r="H87" s="5"/>
      <c r="I87" s="5"/>
      <c r="J87" s="8"/>
      <c r="K87" s="5"/>
      <c r="L87" s="5"/>
      <c r="M87" s="8"/>
      <c r="N87" s="5"/>
      <c r="O87" s="8"/>
      <c r="P87" s="5"/>
      <c r="Q87" s="5"/>
    </row>
    <row r="88" spans="7:17" x14ac:dyDescent="0.2">
      <c r="H88" s="5"/>
      <c r="I88" s="5"/>
      <c r="J88" s="9"/>
      <c r="K88" s="5"/>
      <c r="L88" s="5"/>
      <c r="M88" s="9"/>
      <c r="N88" s="5"/>
      <c r="O88" s="9"/>
      <c r="P88" s="5"/>
      <c r="Q88" s="5"/>
    </row>
    <row r="89" spans="7:17" x14ac:dyDescent="0.2">
      <c r="H89" s="5"/>
      <c r="I89" s="5"/>
      <c r="J89" s="5"/>
      <c r="K89" s="5"/>
      <c r="L89" s="5"/>
      <c r="M89" s="5"/>
      <c r="N89" s="5"/>
      <c r="O89" s="7"/>
      <c r="P89" s="5"/>
      <c r="Q89" s="5"/>
    </row>
    <row r="90" spans="7:17" x14ac:dyDescent="0.2">
      <c r="H90" s="5"/>
      <c r="I90" s="5"/>
      <c r="J90" s="5"/>
      <c r="K90" s="5"/>
      <c r="L90" s="5"/>
      <c r="M90" s="5"/>
      <c r="N90" s="5"/>
      <c r="O90" s="5"/>
      <c r="P90" s="5"/>
      <c r="Q90" s="5"/>
    </row>
  </sheetData>
  <mergeCells count="9">
    <mergeCell ref="Q36:R36"/>
    <mergeCell ref="O40:P40"/>
    <mergeCell ref="N45:O45"/>
    <mergeCell ref="B45:G45"/>
    <mergeCell ref="H45:I45"/>
    <mergeCell ref="K45:L45"/>
    <mergeCell ref="L42:P42"/>
    <mergeCell ref="K43:P43"/>
    <mergeCell ref="K44:P44"/>
  </mergeCells>
  <phoneticPr fontId="9"/>
  <pageMargins left="0.31496062992125984" right="0.19685039370078741"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0"/>
  <sheetViews>
    <sheetView workbookViewId="0">
      <selection sqref="A1:XFD1048576"/>
    </sheetView>
  </sheetViews>
  <sheetFormatPr defaultRowHeight="13.2" x14ac:dyDescent="0.2"/>
  <cols>
    <col min="1" max="14" width="9.33203125" customWidth="1"/>
    <col min="15" max="15" width="4.109375" customWidth="1"/>
  </cols>
  <sheetData>
    <row r="1" spans="1:18" x14ac:dyDescent="0.2">
      <c r="A1" s="2"/>
      <c r="B1" s="3"/>
      <c r="C1" s="12"/>
      <c r="D1" s="12"/>
      <c r="E1" s="12"/>
      <c r="F1" s="12"/>
      <c r="G1" s="12"/>
      <c r="H1" s="12"/>
      <c r="I1" s="12"/>
      <c r="J1" s="12"/>
      <c r="K1" s="12"/>
      <c r="L1" s="12"/>
      <c r="M1" s="12"/>
      <c r="N1" s="12"/>
      <c r="O1" s="12"/>
      <c r="P1" s="13"/>
      <c r="Q1" s="5"/>
      <c r="R1" s="5"/>
    </row>
    <row r="2" spans="1:18" x14ac:dyDescent="0.2">
      <c r="A2" s="16"/>
      <c r="B2" s="14"/>
      <c r="C2" s="14"/>
      <c r="D2" s="14"/>
      <c r="E2" s="14"/>
      <c r="F2" s="14"/>
      <c r="G2" s="14"/>
      <c r="H2" s="14"/>
      <c r="I2" s="14"/>
      <c r="J2" s="14"/>
      <c r="K2" s="14"/>
      <c r="L2" s="14"/>
      <c r="M2" s="14"/>
      <c r="N2" s="14"/>
      <c r="O2" s="14"/>
      <c r="P2" s="17"/>
      <c r="Q2" s="5"/>
      <c r="R2" s="5"/>
    </row>
    <row r="3" spans="1:18" x14ac:dyDescent="0.2">
      <c r="A3" s="4"/>
      <c r="B3" s="5"/>
      <c r="C3" s="5"/>
      <c r="D3" s="5"/>
      <c r="E3" s="5"/>
      <c r="F3" s="5"/>
      <c r="G3" s="5"/>
      <c r="H3" s="5"/>
      <c r="I3" s="5"/>
      <c r="J3" s="5"/>
      <c r="K3" s="5"/>
      <c r="L3" s="5"/>
      <c r="M3" s="5"/>
      <c r="N3" s="5"/>
      <c r="O3" s="5"/>
      <c r="P3" s="6"/>
      <c r="Q3" s="5"/>
      <c r="R3" s="5"/>
    </row>
    <row r="4" spans="1:18" x14ac:dyDescent="0.2">
      <c r="A4" s="4"/>
      <c r="B4" s="5"/>
      <c r="C4" s="8"/>
      <c r="D4" s="5"/>
      <c r="E4" s="8"/>
      <c r="F4" s="5"/>
      <c r="G4" s="5"/>
      <c r="H4" s="5"/>
      <c r="I4" s="5"/>
      <c r="J4" s="5"/>
      <c r="K4" s="8"/>
      <c r="L4" s="5"/>
      <c r="M4" s="5"/>
      <c r="N4" s="5"/>
      <c r="O4" s="5"/>
      <c r="P4" s="6"/>
      <c r="Q4" s="5"/>
      <c r="R4" s="5"/>
    </row>
    <row r="5" spans="1:18" x14ac:dyDescent="0.2">
      <c r="A5" s="4"/>
      <c r="B5" s="5"/>
      <c r="C5" s="9"/>
      <c r="D5" s="5"/>
      <c r="E5" s="9"/>
      <c r="F5" s="5"/>
      <c r="G5" s="5"/>
      <c r="H5" s="5"/>
      <c r="I5" s="5"/>
      <c r="J5" s="5"/>
      <c r="K5" s="9"/>
      <c r="L5" s="5"/>
      <c r="M5" s="5"/>
      <c r="N5" s="5"/>
      <c r="O5" s="10"/>
      <c r="P5" s="6"/>
      <c r="Q5" s="5"/>
      <c r="R5" s="5"/>
    </row>
    <row r="6" spans="1:18" x14ac:dyDescent="0.2">
      <c r="A6" s="4"/>
      <c r="B6" s="5"/>
      <c r="C6" s="5"/>
      <c r="D6" s="5"/>
      <c r="E6" s="5"/>
      <c r="F6" s="5"/>
      <c r="G6" s="5"/>
      <c r="H6" s="5"/>
      <c r="I6" s="5"/>
      <c r="J6" s="5"/>
      <c r="K6" s="5"/>
      <c r="L6" s="5"/>
      <c r="M6" s="5"/>
      <c r="N6" s="5"/>
      <c r="O6" s="10"/>
      <c r="P6" s="6"/>
      <c r="Q6" s="5"/>
      <c r="R6" s="5"/>
    </row>
    <row r="7" spans="1:18" x14ac:dyDescent="0.2">
      <c r="A7" s="4"/>
      <c r="B7" s="5"/>
      <c r="C7" s="5"/>
      <c r="D7" s="5"/>
      <c r="E7" s="5"/>
      <c r="F7" s="5"/>
      <c r="G7" s="5"/>
      <c r="H7" s="5"/>
      <c r="I7" s="5"/>
      <c r="J7" s="5"/>
      <c r="K7" s="5"/>
      <c r="L7" s="5"/>
      <c r="M7" s="5"/>
      <c r="N7" s="21"/>
      <c r="P7" s="6"/>
      <c r="Q7" s="5"/>
      <c r="R7" s="5"/>
    </row>
    <row r="8" spans="1:18" x14ac:dyDescent="0.2">
      <c r="A8" s="4"/>
      <c r="B8" s="5"/>
      <c r="C8" s="5"/>
      <c r="D8" s="5"/>
      <c r="E8" s="5"/>
      <c r="F8" s="5"/>
      <c r="G8" s="5"/>
      <c r="H8" s="5"/>
      <c r="I8" s="5"/>
      <c r="J8" s="5"/>
      <c r="K8" s="5"/>
      <c r="L8" s="5"/>
      <c r="M8" s="8"/>
      <c r="N8" s="22"/>
      <c r="O8" s="11"/>
      <c r="P8" s="6"/>
      <c r="Q8" s="5"/>
      <c r="R8" s="5"/>
    </row>
    <row r="9" spans="1:18" x14ac:dyDescent="0.2">
      <c r="A9" s="4"/>
      <c r="B9" s="5"/>
      <c r="C9" s="5"/>
      <c r="D9" s="5"/>
      <c r="E9" s="5"/>
      <c r="F9" s="5"/>
      <c r="G9" s="5"/>
      <c r="H9" s="5"/>
      <c r="I9" s="5"/>
      <c r="J9" s="5"/>
      <c r="K9" s="5"/>
      <c r="L9" s="5"/>
      <c r="M9" s="9"/>
      <c r="N9" s="5"/>
      <c r="O9" s="10"/>
      <c r="P9" s="6"/>
      <c r="Q9" s="5"/>
      <c r="R9" s="5"/>
    </row>
    <row r="10" spans="1:18" x14ac:dyDescent="0.2">
      <c r="A10" s="4"/>
      <c r="B10" s="5"/>
      <c r="C10" s="5"/>
      <c r="D10" s="5"/>
      <c r="E10" s="5"/>
      <c r="F10" s="5"/>
      <c r="G10" s="5"/>
      <c r="H10" s="5"/>
      <c r="I10" s="5"/>
      <c r="J10" s="5"/>
      <c r="K10" s="5"/>
      <c r="L10" s="5"/>
      <c r="M10" s="5"/>
      <c r="N10" s="5"/>
      <c r="P10" s="6"/>
      <c r="Q10" s="5"/>
      <c r="R10" s="5"/>
    </row>
    <row r="11" spans="1:18" x14ac:dyDescent="0.2">
      <c r="A11" s="4"/>
      <c r="B11" s="5"/>
      <c r="C11" s="5"/>
      <c r="D11" s="5"/>
      <c r="E11" s="5"/>
      <c r="F11" s="5"/>
      <c r="G11" s="5"/>
      <c r="H11" s="5"/>
      <c r="I11" s="5"/>
      <c r="J11" s="5"/>
      <c r="K11" s="5"/>
      <c r="L11" s="5"/>
      <c r="M11" s="5"/>
      <c r="N11" s="5"/>
      <c r="O11" s="10"/>
      <c r="P11" s="6"/>
      <c r="Q11" s="5"/>
      <c r="R11" s="5"/>
    </row>
    <row r="12" spans="1:18" x14ac:dyDescent="0.2">
      <c r="A12" s="4"/>
      <c r="B12" s="5"/>
      <c r="C12" s="5"/>
      <c r="D12" s="5"/>
      <c r="E12" s="5"/>
      <c r="F12" s="5"/>
      <c r="G12" s="5"/>
      <c r="H12" s="5"/>
      <c r="I12" s="5"/>
      <c r="J12" s="5"/>
      <c r="K12" s="5"/>
      <c r="L12" s="5"/>
      <c r="M12" s="5"/>
      <c r="N12" s="5"/>
      <c r="P12" s="6"/>
      <c r="Q12" s="5"/>
      <c r="R12" s="5"/>
    </row>
    <row r="13" spans="1:18" x14ac:dyDescent="0.2">
      <c r="A13" s="4"/>
      <c r="B13" s="5"/>
      <c r="C13" s="5"/>
      <c r="D13" s="5"/>
      <c r="E13" s="5"/>
      <c r="F13" s="5"/>
      <c r="G13" s="5"/>
      <c r="H13" s="5"/>
      <c r="I13" s="5"/>
      <c r="J13" s="5"/>
      <c r="K13" s="5"/>
      <c r="L13" s="5"/>
      <c r="M13" s="5"/>
      <c r="N13" s="5"/>
      <c r="O13" s="10"/>
      <c r="P13" s="6"/>
      <c r="Q13" s="5"/>
      <c r="R13" s="5"/>
    </row>
    <row r="14" spans="1:18" x14ac:dyDescent="0.2">
      <c r="A14" s="4"/>
      <c r="B14" s="5"/>
      <c r="C14" s="5"/>
      <c r="D14" s="5"/>
      <c r="E14" s="5"/>
      <c r="F14" s="5"/>
      <c r="G14" s="5"/>
      <c r="H14" s="5"/>
      <c r="I14" s="5"/>
      <c r="J14" s="5"/>
      <c r="K14" s="5"/>
      <c r="L14" s="5"/>
      <c r="M14" s="5"/>
      <c r="N14" s="5"/>
      <c r="P14" s="6"/>
      <c r="Q14" s="5"/>
      <c r="R14" s="5"/>
    </row>
    <row r="15" spans="1:18" x14ac:dyDescent="0.2">
      <c r="A15" s="4"/>
      <c r="B15" s="8"/>
      <c r="C15" s="5"/>
      <c r="D15" s="5"/>
      <c r="E15" s="5"/>
      <c r="F15" s="5"/>
      <c r="G15" s="5"/>
      <c r="H15" s="5"/>
      <c r="I15" s="5"/>
      <c r="J15" s="5"/>
      <c r="K15" s="5"/>
      <c r="L15" s="5"/>
      <c r="M15" s="8"/>
      <c r="N15" s="5"/>
      <c r="O15" s="10"/>
      <c r="P15" s="6"/>
      <c r="Q15" s="5"/>
      <c r="R15" s="5"/>
    </row>
    <row r="16" spans="1:18" x14ac:dyDescent="0.2">
      <c r="A16" s="4"/>
      <c r="B16" s="9"/>
      <c r="C16" s="5"/>
      <c r="D16" s="5"/>
      <c r="E16" s="5"/>
      <c r="F16" s="5"/>
      <c r="G16" s="5"/>
      <c r="H16" s="5"/>
      <c r="I16" s="5"/>
      <c r="J16" s="5"/>
      <c r="K16" s="5"/>
      <c r="L16" s="5"/>
      <c r="M16" s="9"/>
      <c r="N16" s="5"/>
      <c r="P16" s="6"/>
      <c r="Q16" s="5"/>
      <c r="R16" s="5"/>
    </row>
    <row r="17" spans="1:18" x14ac:dyDescent="0.2">
      <c r="A17" s="19"/>
      <c r="B17" s="20"/>
      <c r="C17" s="5"/>
      <c r="D17" s="5"/>
      <c r="E17" s="5"/>
      <c r="F17" s="5"/>
      <c r="G17" s="5"/>
      <c r="H17" s="5"/>
      <c r="I17" s="5"/>
      <c r="J17" s="5"/>
      <c r="K17" s="5"/>
      <c r="L17" s="5"/>
      <c r="M17" s="5"/>
      <c r="N17" s="5"/>
      <c r="P17" s="6"/>
      <c r="Q17" s="5"/>
      <c r="R17" s="5"/>
    </row>
    <row r="18" spans="1:18" x14ac:dyDescent="0.2">
      <c r="A18" s="19"/>
      <c r="B18" s="20"/>
      <c r="C18" s="5"/>
      <c r="D18" s="5"/>
      <c r="E18" s="5"/>
      <c r="F18" s="5"/>
      <c r="G18" s="5"/>
      <c r="H18" s="5"/>
      <c r="I18" s="5"/>
      <c r="J18" s="5"/>
      <c r="K18" s="5"/>
      <c r="L18" s="5"/>
      <c r="M18" s="5"/>
      <c r="N18" s="5"/>
      <c r="P18" s="6"/>
      <c r="Q18" s="5"/>
      <c r="R18" s="5"/>
    </row>
    <row r="19" spans="1:18" x14ac:dyDescent="0.2">
      <c r="A19" s="19"/>
      <c r="B19" s="20"/>
      <c r="C19" s="5"/>
      <c r="D19" s="5"/>
      <c r="E19" s="5"/>
      <c r="F19" s="5"/>
      <c r="G19" s="5"/>
      <c r="H19" s="5"/>
      <c r="I19" s="5"/>
      <c r="J19" s="5"/>
      <c r="K19" s="5"/>
      <c r="L19" s="5"/>
      <c r="M19" s="5"/>
      <c r="N19" s="5"/>
      <c r="O19" s="10"/>
      <c r="P19" s="6"/>
      <c r="Q19" s="5"/>
      <c r="R19" s="5"/>
    </row>
    <row r="20" spans="1:18" x14ac:dyDescent="0.2">
      <c r="A20" s="4"/>
      <c r="B20" s="8"/>
      <c r="C20" s="5"/>
      <c r="D20" s="5"/>
      <c r="E20" s="5"/>
      <c r="F20" s="5"/>
      <c r="G20" s="5"/>
      <c r="H20" s="5"/>
      <c r="I20" s="5"/>
      <c r="J20" s="5"/>
      <c r="K20" s="5"/>
      <c r="L20" s="5"/>
      <c r="M20" s="5"/>
      <c r="N20" s="5"/>
      <c r="O20" s="11"/>
      <c r="P20" s="6"/>
      <c r="Q20" s="5"/>
      <c r="R20" s="5"/>
    </row>
    <row r="21" spans="1:18" x14ac:dyDescent="0.2">
      <c r="A21" s="4"/>
      <c r="B21" s="9"/>
      <c r="C21" s="5"/>
      <c r="D21" s="5"/>
      <c r="E21" s="5"/>
      <c r="F21" s="5"/>
      <c r="G21" s="5"/>
      <c r="H21" s="5"/>
      <c r="I21" s="5"/>
      <c r="J21" s="5"/>
      <c r="K21" s="5"/>
      <c r="L21" s="5"/>
      <c r="M21" s="8"/>
      <c r="N21" s="5"/>
      <c r="O21" s="11"/>
      <c r="P21" s="6"/>
      <c r="Q21" s="5"/>
      <c r="R21" s="5"/>
    </row>
    <row r="22" spans="1:18" x14ac:dyDescent="0.2">
      <c r="A22" s="19"/>
      <c r="B22" s="20"/>
      <c r="C22" s="5"/>
      <c r="D22" s="5"/>
      <c r="E22" s="5"/>
      <c r="F22" s="5"/>
      <c r="G22" s="5"/>
      <c r="H22" s="5"/>
      <c r="I22" s="5"/>
      <c r="J22" s="5"/>
      <c r="K22" s="5"/>
      <c r="L22" s="5"/>
      <c r="M22" s="9"/>
      <c r="N22" s="5"/>
      <c r="O22" s="11"/>
      <c r="P22" s="6"/>
      <c r="Q22" s="5"/>
      <c r="R22" s="5"/>
    </row>
    <row r="23" spans="1:18" x14ac:dyDescent="0.2">
      <c r="A23" s="19"/>
      <c r="B23" s="20"/>
      <c r="C23" s="5"/>
      <c r="D23" s="5"/>
      <c r="E23" s="5"/>
      <c r="F23" s="5"/>
      <c r="G23" s="5"/>
      <c r="H23" s="5"/>
      <c r="I23" s="5"/>
      <c r="J23" s="5"/>
      <c r="K23" s="5"/>
      <c r="L23" s="5"/>
      <c r="M23" s="5"/>
      <c r="N23" s="5"/>
      <c r="O23" s="11"/>
      <c r="P23" s="6"/>
      <c r="Q23" s="5"/>
      <c r="R23" s="5"/>
    </row>
    <row r="24" spans="1:18" x14ac:dyDescent="0.2">
      <c r="A24" s="4"/>
      <c r="B24" s="18"/>
      <c r="C24" s="5"/>
      <c r="D24" s="5"/>
      <c r="E24" s="5"/>
      <c r="F24" s="5"/>
      <c r="G24" s="5"/>
      <c r="H24" s="5"/>
      <c r="I24" s="5"/>
      <c r="J24" s="5"/>
      <c r="K24" s="5"/>
      <c r="L24" s="5"/>
      <c r="M24" s="5"/>
      <c r="N24" s="5"/>
      <c r="O24" s="11"/>
      <c r="P24" s="6"/>
      <c r="Q24" s="5"/>
      <c r="R24" s="5"/>
    </row>
    <row r="25" spans="1:18" x14ac:dyDescent="0.2">
      <c r="A25" s="4"/>
      <c r="B25" s="5"/>
      <c r="C25" s="5"/>
      <c r="D25" s="5"/>
      <c r="E25" s="5"/>
      <c r="F25" s="5"/>
      <c r="G25" s="5"/>
      <c r="H25" s="5"/>
      <c r="I25" s="5"/>
      <c r="J25" s="5"/>
      <c r="K25" s="5"/>
      <c r="L25" s="5"/>
      <c r="M25" s="5"/>
      <c r="N25" s="5"/>
      <c r="O25" s="11"/>
      <c r="P25" s="6"/>
      <c r="Q25" s="5"/>
      <c r="R25" s="5"/>
    </row>
    <row r="26" spans="1:18" x14ac:dyDescent="0.2">
      <c r="A26" s="4"/>
      <c r="B26" s="5"/>
      <c r="C26" s="5"/>
      <c r="D26" s="5"/>
      <c r="E26" s="5"/>
      <c r="F26" s="5"/>
      <c r="G26" s="5"/>
      <c r="H26" s="5"/>
      <c r="I26" s="5"/>
      <c r="J26" s="5"/>
      <c r="K26" s="5"/>
      <c r="L26" s="5"/>
      <c r="M26" s="5"/>
      <c r="N26" s="5"/>
      <c r="O26" s="11"/>
      <c r="P26" s="6"/>
      <c r="Q26" s="5"/>
      <c r="R26" s="5"/>
    </row>
    <row r="27" spans="1:18" x14ac:dyDescent="0.2">
      <c r="A27" s="4"/>
      <c r="B27" s="5"/>
      <c r="C27" s="5"/>
      <c r="D27" s="5"/>
      <c r="E27" s="5"/>
      <c r="F27" s="5"/>
      <c r="G27" s="5"/>
      <c r="H27" s="5"/>
      <c r="I27" s="5"/>
      <c r="J27" s="5"/>
      <c r="K27" s="5"/>
      <c r="L27" s="5"/>
      <c r="M27" s="8"/>
      <c r="N27" s="5"/>
      <c r="O27" s="27" t="s">
        <v>27</v>
      </c>
      <c r="P27" s="6"/>
      <c r="Q27" s="5"/>
      <c r="R27" s="5"/>
    </row>
    <row r="28" spans="1:18" x14ac:dyDescent="0.2">
      <c r="A28" s="4"/>
      <c r="B28" s="5"/>
      <c r="C28" s="5"/>
      <c r="D28" s="5"/>
      <c r="E28" s="5"/>
      <c r="F28" s="5"/>
      <c r="G28" s="5"/>
      <c r="H28" s="5"/>
      <c r="I28" s="5"/>
      <c r="J28" s="5"/>
      <c r="K28" s="5"/>
      <c r="L28" s="5"/>
      <c r="M28" s="9"/>
      <c r="N28" s="5"/>
      <c r="O28" s="5"/>
      <c r="P28" s="6"/>
      <c r="Q28" s="5"/>
      <c r="R28" s="5"/>
    </row>
    <row r="29" spans="1:18" x14ac:dyDescent="0.2">
      <c r="A29" s="4"/>
      <c r="B29" s="5"/>
      <c r="C29" s="5"/>
      <c r="D29" s="5"/>
      <c r="E29" s="5"/>
      <c r="F29" s="5"/>
      <c r="G29" s="5"/>
      <c r="H29" s="5"/>
      <c r="I29" s="5"/>
      <c r="J29" s="5"/>
      <c r="K29" s="5"/>
      <c r="L29" s="5"/>
      <c r="M29" s="5"/>
      <c r="N29" s="5"/>
      <c r="O29" s="10" t="s">
        <v>106</v>
      </c>
      <c r="P29" s="6"/>
      <c r="Q29" s="5"/>
      <c r="R29" s="5"/>
    </row>
    <row r="30" spans="1:18" x14ac:dyDescent="0.2">
      <c r="A30" s="4"/>
      <c r="B30" s="5"/>
      <c r="C30" s="5"/>
      <c r="D30" s="5"/>
      <c r="E30" s="5"/>
      <c r="F30" s="5"/>
      <c r="G30" s="5"/>
      <c r="H30" s="5"/>
      <c r="I30" s="5"/>
      <c r="J30" s="5"/>
      <c r="K30" s="5"/>
      <c r="L30" s="5"/>
      <c r="M30" s="5"/>
      <c r="N30" s="5"/>
      <c r="O30" s="11"/>
      <c r="P30" s="6"/>
      <c r="Q30" s="5"/>
      <c r="R30" s="5"/>
    </row>
    <row r="31" spans="1:18" x14ac:dyDescent="0.2">
      <c r="A31" s="4"/>
      <c r="B31" s="5"/>
      <c r="C31" s="5"/>
      <c r="D31" s="5"/>
      <c r="E31" s="5"/>
      <c r="F31" s="5"/>
      <c r="G31" s="5"/>
      <c r="H31" s="5"/>
      <c r="I31" s="5"/>
      <c r="J31" s="5"/>
      <c r="K31" s="5"/>
      <c r="L31" s="5"/>
      <c r="M31" s="8"/>
      <c r="N31" s="5"/>
      <c r="O31" s="11" t="s">
        <v>107</v>
      </c>
      <c r="P31" s="6"/>
      <c r="Q31" s="5"/>
      <c r="R31" s="5"/>
    </row>
    <row r="32" spans="1:18" x14ac:dyDescent="0.2">
      <c r="A32" s="4"/>
      <c r="B32" s="5"/>
      <c r="C32" s="5"/>
      <c r="D32" s="5"/>
      <c r="E32" s="5"/>
      <c r="F32" s="5"/>
      <c r="G32" s="5"/>
      <c r="H32" s="5"/>
      <c r="I32" s="5"/>
      <c r="J32" s="5"/>
      <c r="K32" s="5"/>
      <c r="L32" s="5"/>
      <c r="M32" s="5"/>
      <c r="N32" s="5"/>
      <c r="O32" s="11"/>
      <c r="P32" s="6"/>
      <c r="Q32" s="5"/>
      <c r="R32" s="5"/>
    </row>
    <row r="33" spans="1:18" x14ac:dyDescent="0.2">
      <c r="A33" s="4"/>
      <c r="B33" s="5"/>
      <c r="C33" s="5"/>
      <c r="D33" s="5"/>
      <c r="E33" s="5"/>
      <c r="F33" s="5"/>
      <c r="G33" s="5"/>
      <c r="H33" s="5"/>
      <c r="I33" s="5"/>
      <c r="J33" s="5"/>
      <c r="K33" s="5"/>
      <c r="L33" s="5"/>
      <c r="M33" s="5"/>
      <c r="N33" s="5"/>
      <c r="O33" s="10" t="s">
        <v>20</v>
      </c>
      <c r="P33" s="6"/>
      <c r="Q33" s="5"/>
      <c r="R33" s="5"/>
    </row>
    <row r="34" spans="1:18" x14ac:dyDescent="0.2">
      <c r="A34" s="4"/>
      <c r="B34" s="5"/>
      <c r="C34" s="5"/>
      <c r="D34" s="5"/>
      <c r="E34" s="5"/>
      <c r="F34" s="5"/>
      <c r="G34" s="5"/>
      <c r="H34" s="5"/>
      <c r="I34" s="5"/>
      <c r="J34" s="5"/>
      <c r="K34" s="5"/>
      <c r="L34" s="21"/>
      <c r="M34" s="5"/>
      <c r="N34" s="5"/>
      <c r="O34" s="11"/>
      <c r="P34" s="6"/>
      <c r="Q34" s="5"/>
      <c r="R34" s="5"/>
    </row>
    <row r="35" spans="1:18" x14ac:dyDescent="0.2">
      <c r="A35" s="4"/>
      <c r="B35" s="5"/>
      <c r="C35" s="5"/>
      <c r="D35" s="5"/>
      <c r="E35" s="5"/>
      <c r="F35" s="5"/>
      <c r="G35" s="5"/>
      <c r="H35" s="5"/>
      <c r="I35" s="5"/>
      <c r="J35" s="5"/>
      <c r="K35" s="5"/>
      <c r="L35" s="22"/>
      <c r="M35" s="5"/>
      <c r="N35" s="5"/>
      <c r="O35" s="11" t="s">
        <v>30</v>
      </c>
      <c r="P35" s="6"/>
      <c r="Q35" s="5"/>
      <c r="R35" s="5"/>
    </row>
    <row r="36" spans="1:18" x14ac:dyDescent="0.2">
      <c r="A36" s="4"/>
      <c r="B36" s="5"/>
      <c r="C36" s="5"/>
      <c r="D36" s="5"/>
      <c r="E36" s="5"/>
      <c r="F36" s="5"/>
      <c r="G36" s="5"/>
      <c r="H36" s="5"/>
      <c r="J36" s="5"/>
      <c r="K36" s="5"/>
      <c r="L36" s="5"/>
      <c r="M36" s="5"/>
      <c r="N36" s="5"/>
      <c r="O36" s="11"/>
      <c r="P36" s="6"/>
      <c r="Q36" s="5"/>
      <c r="R36" s="5"/>
    </row>
    <row r="37" spans="1:18" x14ac:dyDescent="0.2">
      <c r="A37" s="4"/>
      <c r="B37" s="5"/>
      <c r="C37" s="5"/>
      <c r="D37" s="8"/>
      <c r="E37" s="5"/>
      <c r="F37" s="8"/>
      <c r="G37" s="5"/>
      <c r="H37" s="5"/>
      <c r="J37" s="5"/>
      <c r="K37" s="5"/>
      <c r="L37" s="5"/>
      <c r="M37" s="8"/>
      <c r="N37" s="5"/>
      <c r="O37" s="11" t="s">
        <v>30</v>
      </c>
      <c r="P37" s="6"/>
      <c r="Q37" s="5"/>
      <c r="R37" s="5"/>
    </row>
    <row r="38" spans="1:18" x14ac:dyDescent="0.2">
      <c r="A38" s="4"/>
      <c r="B38" s="5"/>
      <c r="C38" s="5"/>
      <c r="D38" s="9"/>
      <c r="E38" s="5"/>
      <c r="F38" s="9"/>
      <c r="G38" s="5"/>
      <c r="H38" s="5"/>
      <c r="I38" s="9"/>
      <c r="J38" s="5"/>
      <c r="K38" s="5"/>
      <c r="L38" s="5"/>
      <c r="M38" s="9"/>
      <c r="N38" s="5"/>
      <c r="O38" s="11"/>
      <c r="P38" s="6"/>
      <c r="Q38" s="5"/>
      <c r="R38" s="5"/>
    </row>
    <row r="39" spans="1:18" x14ac:dyDescent="0.2">
      <c r="A39" s="4"/>
      <c r="B39" s="5"/>
      <c r="C39" s="14"/>
      <c r="D39" s="14"/>
      <c r="E39" s="14"/>
      <c r="F39" s="14"/>
      <c r="G39" s="14"/>
      <c r="H39" s="14"/>
      <c r="I39" s="14"/>
      <c r="J39" s="5"/>
      <c r="K39" s="14"/>
      <c r="L39" s="14"/>
      <c r="M39" s="5"/>
      <c r="N39" s="27"/>
      <c r="O39" s="11" t="s">
        <v>29</v>
      </c>
      <c r="P39" s="6"/>
      <c r="Q39" s="5"/>
      <c r="R39" s="5"/>
    </row>
    <row r="40" spans="1:18" x14ac:dyDescent="0.2">
      <c r="A40" s="4"/>
      <c r="B40" s="5"/>
      <c r="C40" s="27"/>
      <c r="D40" s="27"/>
      <c r="E40" s="27"/>
      <c r="F40" s="27"/>
      <c r="G40" s="27"/>
      <c r="H40" s="27"/>
      <c r="I40" s="27"/>
      <c r="J40" s="5"/>
      <c r="K40" s="27"/>
      <c r="L40" s="27"/>
      <c r="M40" s="5"/>
      <c r="N40" s="27"/>
      <c r="O40" s="23"/>
      <c r="P40" s="6"/>
      <c r="Q40" s="5"/>
      <c r="R40" s="5"/>
    </row>
    <row r="41" spans="1:18" x14ac:dyDescent="0.2">
      <c r="A41" s="4"/>
      <c r="B41" s="5"/>
      <c r="C41" s="27"/>
      <c r="D41" s="27"/>
      <c r="E41" s="27"/>
      <c r="F41" s="27"/>
      <c r="G41" s="27"/>
      <c r="H41" s="27"/>
      <c r="I41" s="27"/>
      <c r="J41" s="5"/>
      <c r="K41" s="27"/>
      <c r="L41" s="27"/>
      <c r="M41" s="5"/>
      <c r="N41" s="27"/>
      <c r="O41" s="11" t="s">
        <v>18</v>
      </c>
      <c r="P41" s="6"/>
      <c r="Q41" s="5"/>
      <c r="R41" s="5"/>
    </row>
    <row r="42" spans="1:18" x14ac:dyDescent="0.2">
      <c r="A42" s="4"/>
      <c r="B42" s="5"/>
      <c r="C42" s="27"/>
      <c r="D42" s="27"/>
      <c r="E42" s="27"/>
      <c r="F42" s="27"/>
      <c r="G42" s="27"/>
      <c r="H42" s="27"/>
      <c r="I42" s="27"/>
      <c r="J42" s="5"/>
      <c r="K42" s="27"/>
      <c r="L42" s="27"/>
      <c r="M42" s="5"/>
      <c r="N42" s="27"/>
      <c r="O42" s="23"/>
      <c r="P42" s="6"/>
      <c r="Q42" s="5"/>
      <c r="R42" s="5"/>
    </row>
    <row r="43" spans="1:18" x14ac:dyDescent="0.2">
      <c r="A43" s="4"/>
      <c r="B43" s="5"/>
      <c r="C43" s="27"/>
      <c r="D43" s="27"/>
      <c r="E43" s="27"/>
      <c r="F43" s="27"/>
      <c r="G43" s="27"/>
      <c r="H43" s="27"/>
      <c r="I43" s="27"/>
      <c r="J43" s="5"/>
      <c r="K43" s="27"/>
      <c r="L43" s="27"/>
      <c r="M43" s="5"/>
      <c r="N43" s="27"/>
      <c r="O43" s="23" t="s">
        <v>21</v>
      </c>
      <c r="P43" s="6"/>
      <c r="Q43" s="5"/>
      <c r="R43" s="5"/>
    </row>
    <row r="44" spans="1:18" x14ac:dyDescent="0.2">
      <c r="A44" s="4"/>
      <c r="B44" s="5"/>
      <c r="C44" s="27"/>
      <c r="D44" s="27"/>
      <c r="E44" s="27"/>
      <c r="F44" s="27"/>
      <c r="G44" s="27"/>
      <c r="H44" s="27"/>
      <c r="I44" s="27"/>
      <c r="J44" s="5"/>
      <c r="K44" s="27"/>
      <c r="L44" s="27"/>
      <c r="M44" s="5"/>
      <c r="N44" s="27"/>
      <c r="O44" s="23"/>
      <c r="P44" s="6"/>
      <c r="Q44" s="5"/>
      <c r="R44" s="5"/>
    </row>
    <row r="45" spans="1:18" x14ac:dyDescent="0.2">
      <c r="A45" s="45" t="s">
        <v>8</v>
      </c>
      <c r="B45" s="200">
        <f>'換気量計算 機種選定書'!C3</f>
        <v>0</v>
      </c>
      <c r="C45" s="200"/>
      <c r="D45" s="200"/>
      <c r="E45" s="200"/>
      <c r="F45" s="200"/>
      <c r="G45" s="201"/>
      <c r="H45" s="202" t="s">
        <v>22</v>
      </c>
      <c r="I45" s="203"/>
      <c r="J45" s="74" t="s">
        <v>113</v>
      </c>
      <c r="K45" s="197" t="s">
        <v>114</v>
      </c>
      <c r="L45" s="197"/>
      <c r="M45" s="24" t="s">
        <v>7</v>
      </c>
      <c r="N45" s="191" t="str">
        <f>'換気量計算 機種選定書'!J1</f>
        <v>2023/</v>
      </c>
      <c r="O45" s="192"/>
      <c r="P45" s="15"/>
      <c r="Q45" s="5"/>
      <c r="R45" s="5"/>
    </row>
    <row r="46" spans="1:18" x14ac:dyDescent="0.2">
      <c r="A46" s="5"/>
      <c r="B46" s="5"/>
      <c r="C46" s="5"/>
      <c r="D46" s="5"/>
      <c r="E46" s="5"/>
      <c r="F46" s="5"/>
      <c r="G46" s="5"/>
      <c r="H46" s="5"/>
      <c r="I46" s="5"/>
      <c r="J46" s="5"/>
      <c r="K46" s="5"/>
      <c r="L46" s="5"/>
      <c r="M46" s="5"/>
      <c r="N46" s="5"/>
      <c r="O46" s="5"/>
      <c r="P46" s="5"/>
      <c r="Q46" s="5"/>
      <c r="R46" s="5"/>
    </row>
    <row r="47" spans="1:18" x14ac:dyDescent="0.2">
      <c r="A47" s="5"/>
      <c r="B47" s="5"/>
      <c r="C47" s="5"/>
      <c r="D47" s="5"/>
      <c r="E47" s="5"/>
      <c r="F47" s="5"/>
      <c r="G47" s="5"/>
      <c r="H47" s="5"/>
      <c r="I47" s="5"/>
      <c r="J47" s="5"/>
      <c r="K47" s="5"/>
      <c r="L47" s="5"/>
      <c r="M47" s="5"/>
      <c r="N47" s="5"/>
      <c r="O47" s="5"/>
      <c r="P47" s="5"/>
      <c r="Q47" s="5"/>
      <c r="R47" s="5"/>
    </row>
    <row r="48" spans="1:18" x14ac:dyDescent="0.2">
      <c r="A48" s="5"/>
      <c r="B48" s="5"/>
      <c r="C48" s="5"/>
      <c r="D48" s="75"/>
      <c r="E48" s="75"/>
      <c r="F48" s="75"/>
      <c r="G48" s="75"/>
      <c r="H48" s="5"/>
      <c r="I48" s="5"/>
      <c r="J48" s="5"/>
      <c r="K48" s="5"/>
      <c r="L48" s="5"/>
      <c r="M48" s="5"/>
      <c r="N48" s="5"/>
      <c r="O48" s="5"/>
      <c r="P48" s="5"/>
      <c r="Q48" s="5"/>
      <c r="R48" s="5"/>
    </row>
    <row r="49" spans="1:18" x14ac:dyDescent="0.2">
      <c r="A49" s="5"/>
      <c r="B49" s="5"/>
      <c r="C49" s="5"/>
      <c r="D49" s="5"/>
      <c r="E49" s="5"/>
      <c r="F49" s="5"/>
      <c r="G49" s="5"/>
      <c r="H49" s="5"/>
      <c r="I49" s="5"/>
      <c r="J49" s="5"/>
      <c r="K49" s="5"/>
      <c r="L49" s="5"/>
      <c r="M49" s="5"/>
      <c r="N49" s="5"/>
      <c r="O49" s="5"/>
      <c r="P49" s="5"/>
      <c r="Q49" s="5"/>
      <c r="R49" s="5"/>
    </row>
    <row r="50" spans="1:18" x14ac:dyDescent="0.2">
      <c r="A50" s="5"/>
      <c r="B50" s="5"/>
      <c r="C50" s="5"/>
      <c r="D50" s="5"/>
      <c r="E50" s="5"/>
      <c r="F50" s="5"/>
      <c r="G50" s="5"/>
      <c r="H50" s="5"/>
      <c r="I50" s="5"/>
      <c r="J50" s="5"/>
      <c r="K50" s="5"/>
      <c r="L50" s="5"/>
      <c r="M50" s="5"/>
      <c r="N50" s="5"/>
      <c r="O50" s="5"/>
      <c r="P50" s="5"/>
      <c r="Q50" s="5"/>
      <c r="R50" s="5"/>
    </row>
    <row r="51" spans="1:18" x14ac:dyDescent="0.2">
      <c r="A51" s="5"/>
      <c r="B51" s="5"/>
      <c r="C51" s="5"/>
      <c r="D51" s="5"/>
      <c r="E51" s="5"/>
      <c r="F51" s="5"/>
      <c r="G51" s="5"/>
      <c r="H51" s="5"/>
      <c r="I51" s="5"/>
      <c r="J51" s="5"/>
      <c r="K51" s="5"/>
      <c r="L51" s="5"/>
      <c r="M51" s="5"/>
      <c r="N51" s="5"/>
      <c r="O51" s="5"/>
      <c r="P51" s="5"/>
      <c r="Q51" s="5"/>
      <c r="R51" s="5"/>
    </row>
    <row r="52" spans="1:18" x14ac:dyDescent="0.2">
      <c r="A52" s="5"/>
      <c r="B52" s="5"/>
      <c r="C52" s="5"/>
      <c r="D52" s="5"/>
      <c r="E52" s="5"/>
      <c r="F52" s="5"/>
      <c r="G52" s="5"/>
      <c r="H52" s="5"/>
      <c r="I52" s="5"/>
      <c r="J52" s="5"/>
      <c r="K52" s="5"/>
      <c r="L52" s="5"/>
      <c r="M52" s="5"/>
      <c r="N52" s="5"/>
      <c r="O52" s="5"/>
      <c r="P52" s="5"/>
      <c r="Q52" s="5"/>
      <c r="R52" s="5"/>
    </row>
    <row r="53" spans="1:18" x14ac:dyDescent="0.2">
      <c r="A53" s="5"/>
      <c r="B53" s="5"/>
      <c r="C53" s="5"/>
      <c r="D53" s="5"/>
      <c r="E53" s="5"/>
      <c r="F53" s="5"/>
      <c r="G53" s="5"/>
      <c r="H53" s="5"/>
      <c r="I53" s="5"/>
      <c r="J53" s="5"/>
      <c r="K53" s="5"/>
      <c r="L53" s="5"/>
      <c r="M53" s="5"/>
      <c r="N53" s="5"/>
      <c r="O53" s="5"/>
      <c r="P53" s="5"/>
      <c r="Q53" s="5"/>
      <c r="R53" s="5"/>
    </row>
    <row r="54" spans="1:18" x14ac:dyDescent="0.2">
      <c r="A54" s="5"/>
      <c r="B54" s="5"/>
      <c r="C54" s="5"/>
      <c r="D54" s="5"/>
      <c r="E54" s="5"/>
      <c r="F54" s="5"/>
      <c r="G54" s="5"/>
      <c r="H54" s="5"/>
      <c r="I54" s="5"/>
      <c r="J54" s="5"/>
      <c r="K54" s="5"/>
      <c r="L54" s="5"/>
      <c r="M54" s="5"/>
      <c r="N54" s="5"/>
      <c r="O54" s="5"/>
      <c r="P54" s="5"/>
      <c r="Q54" s="5"/>
      <c r="R54" s="5"/>
    </row>
    <row r="55" spans="1:18" x14ac:dyDescent="0.2">
      <c r="A55" s="5"/>
      <c r="B55" s="5"/>
      <c r="C55" s="5"/>
      <c r="D55" s="5"/>
      <c r="E55" s="5"/>
      <c r="F55" s="5"/>
      <c r="G55" s="5"/>
      <c r="H55" s="5"/>
      <c r="I55" s="5"/>
      <c r="J55" s="5"/>
      <c r="K55" s="5"/>
      <c r="L55" s="5"/>
      <c r="M55" s="5"/>
      <c r="N55" s="5"/>
      <c r="O55" s="5"/>
      <c r="P55" s="5"/>
      <c r="Q55" s="5"/>
      <c r="R55" s="5"/>
    </row>
    <row r="56" spans="1:18" x14ac:dyDescent="0.2">
      <c r="A56" s="5"/>
      <c r="B56" s="5"/>
      <c r="C56" s="5"/>
      <c r="D56" s="5"/>
      <c r="E56" s="8"/>
      <c r="F56" s="5"/>
      <c r="H56" s="8"/>
      <c r="I56" s="5"/>
      <c r="J56" s="5"/>
      <c r="K56" s="5"/>
      <c r="L56" s="5"/>
      <c r="M56" s="5"/>
      <c r="N56" s="5"/>
      <c r="O56" s="5"/>
      <c r="P56" s="5"/>
      <c r="Q56" s="5"/>
      <c r="R56" s="5"/>
    </row>
    <row r="57" spans="1:18" x14ac:dyDescent="0.2">
      <c r="D57" s="5"/>
      <c r="E57" s="9"/>
      <c r="F57" s="5"/>
      <c r="H57" s="9"/>
      <c r="I57" s="5"/>
    </row>
    <row r="58" spans="1:18" x14ac:dyDescent="0.2">
      <c r="D58" s="5"/>
      <c r="E58" s="5"/>
      <c r="F58" s="5"/>
      <c r="G58" s="5"/>
      <c r="H58" s="5"/>
      <c r="I58" s="5"/>
    </row>
    <row r="62" spans="1:18" x14ac:dyDescent="0.2">
      <c r="G62" s="5"/>
    </row>
    <row r="66" spans="7:17" x14ac:dyDescent="0.2">
      <c r="H66" s="5"/>
      <c r="I66" s="5"/>
      <c r="J66" s="5"/>
      <c r="K66" s="5"/>
      <c r="L66" s="5"/>
      <c r="M66" s="5"/>
      <c r="N66" s="5"/>
      <c r="O66" s="5"/>
      <c r="P66" s="5"/>
      <c r="Q66" s="5"/>
    </row>
    <row r="67" spans="7:17" x14ac:dyDescent="0.2">
      <c r="G67" s="5"/>
      <c r="H67" s="5"/>
      <c r="I67" s="5"/>
      <c r="J67" s="5"/>
      <c r="K67" s="5"/>
      <c r="L67" s="5"/>
      <c r="M67" s="5"/>
      <c r="N67" s="5"/>
      <c r="O67" s="5"/>
      <c r="P67" s="5"/>
      <c r="Q67" s="5"/>
    </row>
    <row r="68" spans="7:17" x14ac:dyDescent="0.2">
      <c r="G68" s="5"/>
      <c r="H68" s="5"/>
      <c r="I68" s="8"/>
      <c r="J68" s="5"/>
      <c r="K68" s="5"/>
      <c r="L68" s="5"/>
      <c r="M68" s="5"/>
      <c r="N68" s="5"/>
      <c r="O68" s="5"/>
      <c r="P68" s="5"/>
      <c r="Q68" s="5"/>
    </row>
    <row r="69" spans="7:17" x14ac:dyDescent="0.2">
      <c r="G69" s="5"/>
      <c r="H69" s="5"/>
      <c r="I69" s="9"/>
      <c r="J69" s="5"/>
      <c r="K69" s="5"/>
      <c r="L69" s="5"/>
      <c r="M69" s="5"/>
      <c r="N69" s="5"/>
      <c r="O69" s="5"/>
      <c r="P69" s="5"/>
      <c r="Q69" s="5"/>
    </row>
    <row r="70" spans="7:17" x14ac:dyDescent="0.2">
      <c r="G70" s="5"/>
      <c r="H70" s="5"/>
      <c r="I70" s="5"/>
      <c r="J70" s="5"/>
      <c r="K70" s="5"/>
      <c r="L70" s="5"/>
      <c r="M70" s="5"/>
      <c r="N70" s="5"/>
      <c r="O70" s="5"/>
      <c r="P70" s="5"/>
      <c r="Q70" s="5"/>
    </row>
    <row r="71" spans="7:17" x14ac:dyDescent="0.2">
      <c r="G71" s="5"/>
      <c r="H71" s="5"/>
      <c r="I71" s="5"/>
      <c r="J71" s="5"/>
      <c r="K71" s="5"/>
      <c r="L71" s="5"/>
      <c r="M71" s="5"/>
      <c r="N71" s="5"/>
      <c r="O71" s="5"/>
      <c r="P71" s="5"/>
      <c r="Q71" s="5"/>
    </row>
    <row r="72" spans="7:17" x14ac:dyDescent="0.2">
      <c r="H72" s="5"/>
      <c r="I72" s="5"/>
      <c r="J72" s="5"/>
      <c r="K72" s="5"/>
      <c r="L72" s="5"/>
      <c r="M72" s="5"/>
      <c r="N72" s="5"/>
      <c r="O72" s="5"/>
      <c r="P72" s="5"/>
      <c r="Q72" s="5"/>
    </row>
    <row r="73" spans="7:17" x14ac:dyDescent="0.2">
      <c r="H73" s="5"/>
      <c r="I73" s="5"/>
      <c r="J73" s="5"/>
      <c r="K73" s="5"/>
      <c r="L73" s="5"/>
      <c r="M73" s="5"/>
      <c r="N73" s="5"/>
      <c r="O73" s="5"/>
      <c r="P73" s="5"/>
      <c r="Q73" s="5"/>
    </row>
    <row r="74" spans="7:17" x14ac:dyDescent="0.2">
      <c r="G74" s="5"/>
      <c r="H74" s="5"/>
      <c r="I74" s="5"/>
      <c r="J74" s="5"/>
      <c r="K74" s="5"/>
      <c r="L74" s="5"/>
      <c r="M74" s="5"/>
      <c r="N74" s="5"/>
      <c r="O74" s="5"/>
      <c r="P74" s="5"/>
      <c r="Q74" s="5"/>
    </row>
    <row r="75" spans="7:17" x14ac:dyDescent="0.2">
      <c r="G75" s="5"/>
      <c r="H75" s="5"/>
      <c r="I75" s="5"/>
      <c r="J75" s="5"/>
      <c r="K75" s="5"/>
      <c r="L75" s="5"/>
      <c r="M75" s="5"/>
      <c r="N75" s="5"/>
      <c r="O75" s="5"/>
      <c r="P75" s="5"/>
      <c r="Q75" s="5"/>
    </row>
    <row r="76" spans="7:17" x14ac:dyDescent="0.2">
      <c r="G76" s="5"/>
      <c r="H76" s="5"/>
      <c r="I76" s="8"/>
      <c r="J76" s="5"/>
      <c r="K76" s="5"/>
      <c r="L76" s="5"/>
      <c r="M76" s="5"/>
      <c r="N76" s="5"/>
      <c r="O76" s="5"/>
      <c r="P76" s="5"/>
      <c r="Q76" s="5"/>
    </row>
    <row r="77" spans="7:17" x14ac:dyDescent="0.2">
      <c r="G77" s="5"/>
      <c r="H77" s="5"/>
      <c r="I77" s="9"/>
      <c r="J77" s="5"/>
      <c r="K77" s="5"/>
      <c r="L77" s="5"/>
      <c r="M77" s="5"/>
      <c r="N77" s="5"/>
      <c r="O77" s="5"/>
      <c r="P77" s="5"/>
      <c r="Q77" s="5"/>
    </row>
    <row r="78" spans="7:17" x14ac:dyDescent="0.2">
      <c r="H78" s="5"/>
      <c r="I78" s="5"/>
      <c r="J78" s="5"/>
      <c r="K78" s="5"/>
      <c r="L78" s="5"/>
      <c r="M78" s="5"/>
      <c r="N78" s="5"/>
      <c r="O78" s="5"/>
      <c r="P78" s="5"/>
      <c r="Q78" s="5"/>
    </row>
    <row r="79" spans="7:17" x14ac:dyDescent="0.2">
      <c r="H79" s="5"/>
      <c r="I79" s="5"/>
      <c r="J79" s="5"/>
      <c r="K79" s="5"/>
      <c r="L79" s="5"/>
      <c r="M79" s="5"/>
      <c r="N79" s="5"/>
      <c r="O79" s="5"/>
      <c r="P79" s="5"/>
      <c r="Q79" s="5"/>
    </row>
    <row r="80" spans="7:17" x14ac:dyDescent="0.2">
      <c r="G80" s="5"/>
      <c r="H80" s="5"/>
      <c r="I80" s="5"/>
      <c r="J80" s="5"/>
      <c r="K80" s="5"/>
      <c r="L80" s="5"/>
      <c r="M80" s="5"/>
      <c r="N80" s="5"/>
      <c r="O80" s="5"/>
      <c r="P80" s="5"/>
      <c r="Q80" s="5"/>
    </row>
    <row r="81" spans="7:17" x14ac:dyDescent="0.2">
      <c r="G81" s="5"/>
      <c r="H81" s="5"/>
      <c r="I81" s="5"/>
      <c r="J81" s="5"/>
      <c r="K81" s="5"/>
      <c r="L81" s="5"/>
      <c r="M81" s="5"/>
      <c r="N81" s="5"/>
      <c r="O81" s="5"/>
      <c r="P81" s="5"/>
      <c r="Q81" s="5"/>
    </row>
    <row r="82" spans="7:17" x14ac:dyDescent="0.2">
      <c r="G82" s="5"/>
      <c r="H82" s="5"/>
      <c r="I82" s="5"/>
      <c r="J82" s="5"/>
      <c r="K82" s="5"/>
      <c r="L82" s="5"/>
      <c r="M82" s="5"/>
      <c r="N82" s="5"/>
      <c r="O82" s="5"/>
      <c r="P82" s="5"/>
      <c r="Q82" s="5"/>
    </row>
    <row r="83" spans="7:17" x14ac:dyDescent="0.2">
      <c r="G83" s="5"/>
      <c r="H83" s="5"/>
      <c r="I83" s="5"/>
      <c r="J83" s="5"/>
      <c r="K83" s="5"/>
      <c r="L83" s="5"/>
      <c r="M83" s="5"/>
      <c r="N83" s="5"/>
      <c r="O83" s="5"/>
      <c r="P83" s="5"/>
      <c r="Q83" s="5"/>
    </row>
    <row r="84" spans="7:17" x14ac:dyDescent="0.2">
      <c r="G84" s="8"/>
      <c r="H84" s="5"/>
      <c r="I84" s="5"/>
      <c r="J84" s="5"/>
      <c r="K84" s="5"/>
      <c r="L84" s="5"/>
      <c r="M84" s="5"/>
      <c r="N84" s="5"/>
      <c r="O84" s="5"/>
      <c r="P84" s="5"/>
      <c r="Q84" s="5"/>
    </row>
    <row r="85" spans="7:17" x14ac:dyDescent="0.2">
      <c r="G85" s="9"/>
      <c r="H85" s="5"/>
      <c r="I85" s="5"/>
      <c r="J85" s="5"/>
      <c r="K85" s="5"/>
      <c r="L85" s="5"/>
      <c r="M85" s="5"/>
      <c r="N85" s="5"/>
      <c r="O85" s="5"/>
      <c r="P85" s="5"/>
      <c r="Q85" s="5"/>
    </row>
    <row r="86" spans="7:17" x14ac:dyDescent="0.2">
      <c r="G86" s="5"/>
      <c r="H86" s="5"/>
      <c r="I86" s="5"/>
      <c r="J86" s="5"/>
      <c r="K86" s="5"/>
      <c r="L86" s="5"/>
      <c r="M86" s="5"/>
      <c r="N86" s="5"/>
      <c r="O86" s="5"/>
      <c r="P86" s="5"/>
      <c r="Q86" s="5"/>
    </row>
    <row r="87" spans="7:17" x14ac:dyDescent="0.2">
      <c r="G87" s="5"/>
      <c r="H87" s="5"/>
      <c r="I87" s="5"/>
      <c r="J87" s="8"/>
      <c r="K87" s="5"/>
      <c r="L87" s="5"/>
      <c r="M87" s="8"/>
      <c r="N87" s="5"/>
      <c r="O87" s="8"/>
      <c r="P87" s="5"/>
      <c r="Q87" s="5"/>
    </row>
    <row r="88" spans="7:17" x14ac:dyDescent="0.2">
      <c r="H88" s="5"/>
      <c r="I88" s="5"/>
      <c r="J88" s="9"/>
      <c r="K88" s="5"/>
      <c r="L88" s="5"/>
      <c r="M88" s="9"/>
      <c r="N88" s="5"/>
      <c r="O88" s="9"/>
      <c r="P88" s="5"/>
      <c r="Q88" s="5"/>
    </row>
    <row r="89" spans="7:17" x14ac:dyDescent="0.2">
      <c r="H89" s="5"/>
      <c r="I89" s="5"/>
      <c r="J89" s="5"/>
      <c r="K89" s="5"/>
      <c r="L89" s="5"/>
      <c r="M89" s="5"/>
      <c r="N89" s="5"/>
      <c r="O89" s="7"/>
      <c r="P89" s="5"/>
      <c r="Q89" s="5"/>
    </row>
    <row r="90" spans="7:17" x14ac:dyDescent="0.2">
      <c r="H90" s="5"/>
      <c r="I90" s="5"/>
      <c r="J90" s="5"/>
      <c r="K90" s="5"/>
      <c r="L90" s="5"/>
      <c r="M90" s="5"/>
      <c r="N90" s="5"/>
      <c r="O90" s="5"/>
      <c r="P90" s="5"/>
      <c r="Q90" s="5"/>
    </row>
  </sheetData>
  <mergeCells count="4">
    <mergeCell ref="B45:G45"/>
    <mergeCell ref="H45:I45"/>
    <mergeCell ref="K45:L45"/>
    <mergeCell ref="N45:O45"/>
  </mergeCells>
  <phoneticPr fontId="9"/>
  <pageMargins left="0.31496062992125984" right="0.19685039370078741"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8"/>
  <sheetViews>
    <sheetView topLeftCell="A21" zoomScaleNormal="100" workbookViewId="0"/>
  </sheetViews>
  <sheetFormatPr defaultRowHeight="13.2" x14ac:dyDescent="0.2"/>
  <cols>
    <col min="1" max="21" width="9.21875" customWidth="1"/>
    <col min="22" max="22" width="4.109375" customWidth="1"/>
  </cols>
  <sheetData>
    <row r="1" spans="1:25" x14ac:dyDescent="0.2">
      <c r="A1" s="2"/>
      <c r="B1" s="3"/>
      <c r="C1" s="12"/>
      <c r="D1" s="12"/>
      <c r="E1" s="12"/>
      <c r="F1" s="12"/>
      <c r="G1" s="12"/>
      <c r="H1" s="12"/>
      <c r="I1" s="12"/>
      <c r="J1" s="12"/>
      <c r="K1" s="12"/>
      <c r="L1" s="12"/>
      <c r="M1" s="12"/>
      <c r="N1" s="12"/>
      <c r="O1" s="12"/>
      <c r="P1" s="12"/>
      <c r="Q1" s="12"/>
      <c r="R1" s="12"/>
      <c r="S1" s="12"/>
      <c r="T1" s="12"/>
      <c r="U1" s="12"/>
      <c r="V1" s="12"/>
      <c r="W1" s="13"/>
      <c r="X1" s="5"/>
      <c r="Y1" s="5"/>
    </row>
    <row r="2" spans="1:25" x14ac:dyDescent="0.2">
      <c r="A2" s="4"/>
      <c r="B2" s="5"/>
      <c r="C2" s="14"/>
      <c r="D2" s="14"/>
      <c r="E2" s="14"/>
      <c r="F2" s="14"/>
      <c r="G2" s="14"/>
      <c r="H2" s="14"/>
      <c r="I2" s="14"/>
      <c r="J2" s="14"/>
      <c r="K2" s="14"/>
      <c r="L2" s="14"/>
      <c r="M2" s="14"/>
      <c r="N2" s="14"/>
      <c r="O2" s="14"/>
      <c r="P2" s="14"/>
      <c r="Q2" s="14"/>
      <c r="R2" s="14"/>
      <c r="S2" s="14"/>
      <c r="T2" s="14"/>
      <c r="U2" s="14"/>
      <c r="W2" s="17"/>
      <c r="X2" s="5"/>
      <c r="Y2" s="5"/>
    </row>
    <row r="3" spans="1:25" x14ac:dyDescent="0.2">
      <c r="A3" s="4"/>
      <c r="B3" s="5"/>
      <c r="C3" s="14"/>
      <c r="D3" s="14"/>
      <c r="E3" s="14"/>
      <c r="F3" s="14"/>
      <c r="G3" s="14"/>
      <c r="H3" s="14"/>
      <c r="I3" s="14"/>
      <c r="J3" s="14"/>
      <c r="K3" s="14"/>
      <c r="L3" s="14"/>
      <c r="M3" s="14"/>
      <c r="N3" s="14"/>
      <c r="O3" s="14"/>
      <c r="P3" s="14"/>
      <c r="Q3" s="14"/>
      <c r="R3" s="14"/>
      <c r="S3" s="14"/>
      <c r="T3" s="14"/>
      <c r="U3" s="14"/>
      <c r="V3" s="14"/>
      <c r="W3" s="17"/>
      <c r="X3" s="5"/>
      <c r="Y3" s="5"/>
    </row>
    <row r="4" spans="1:25" x14ac:dyDescent="0.2">
      <c r="A4" s="4"/>
      <c r="B4" s="5"/>
      <c r="C4" s="14"/>
      <c r="D4" s="14"/>
      <c r="E4" s="14"/>
      <c r="F4" s="14"/>
      <c r="G4" s="14"/>
      <c r="H4" s="14"/>
      <c r="I4" s="14"/>
      <c r="J4" s="14"/>
      <c r="K4" s="14"/>
      <c r="L4" s="14"/>
      <c r="M4" s="14"/>
      <c r="N4" s="14"/>
      <c r="O4" s="14"/>
      <c r="P4" s="14"/>
      <c r="Q4" s="14"/>
      <c r="R4" s="14"/>
      <c r="S4" s="14"/>
      <c r="T4" s="14"/>
      <c r="U4" s="14"/>
      <c r="V4" s="14"/>
      <c r="W4" s="17"/>
      <c r="X4" s="5"/>
      <c r="Y4" s="5"/>
    </row>
    <row r="5" spans="1:25" x14ac:dyDescent="0.2">
      <c r="A5" s="4"/>
      <c r="B5" s="5"/>
      <c r="C5" s="14"/>
      <c r="D5" s="14"/>
      <c r="E5" s="14"/>
      <c r="F5" s="14"/>
      <c r="G5" s="14"/>
      <c r="H5" s="14"/>
      <c r="I5" s="14"/>
      <c r="J5" s="14"/>
      <c r="K5" s="14"/>
      <c r="L5" s="14"/>
      <c r="M5" s="14"/>
      <c r="N5" s="14"/>
      <c r="O5" s="14"/>
      <c r="P5" s="14"/>
      <c r="Q5" s="14"/>
      <c r="R5" s="14"/>
      <c r="S5" s="14"/>
      <c r="T5" s="14"/>
      <c r="U5" s="14"/>
      <c r="V5" s="14"/>
      <c r="W5" s="17"/>
      <c r="X5" s="5"/>
      <c r="Y5" s="5"/>
    </row>
    <row r="6" spans="1:25" x14ac:dyDescent="0.2">
      <c r="A6" s="4"/>
      <c r="B6" s="5"/>
      <c r="C6" s="14"/>
      <c r="D6" s="14"/>
      <c r="E6" s="14"/>
      <c r="F6" s="14"/>
      <c r="G6" s="14"/>
      <c r="H6" s="14"/>
      <c r="I6" s="14"/>
      <c r="J6" s="14"/>
      <c r="K6" s="14"/>
      <c r="L6" s="14"/>
      <c r="M6" s="14"/>
      <c r="N6" s="14"/>
      <c r="O6" s="14"/>
      <c r="P6" s="14"/>
      <c r="Q6" s="14"/>
      <c r="R6" s="14"/>
      <c r="S6" s="14"/>
      <c r="T6" s="14"/>
      <c r="U6" s="14"/>
      <c r="V6" s="14"/>
      <c r="W6" s="17"/>
      <c r="X6" s="5"/>
      <c r="Y6" s="5"/>
    </row>
    <row r="7" spans="1:25" x14ac:dyDescent="0.2">
      <c r="A7" s="4"/>
      <c r="B7" s="5"/>
      <c r="C7" s="14"/>
      <c r="D7" s="14"/>
      <c r="E7" s="14"/>
      <c r="F7" s="14"/>
      <c r="G7" s="14"/>
      <c r="H7" s="14"/>
      <c r="I7" s="14"/>
      <c r="J7" s="14"/>
      <c r="K7" s="14"/>
      <c r="L7" s="14"/>
      <c r="M7" s="14"/>
      <c r="N7" s="14"/>
      <c r="O7" s="14"/>
      <c r="P7" s="14"/>
      <c r="Q7" s="14"/>
      <c r="R7" s="14"/>
      <c r="S7" s="14"/>
      <c r="T7" s="14"/>
      <c r="U7" s="14"/>
      <c r="V7" s="14"/>
      <c r="W7" s="17"/>
      <c r="X7" s="5"/>
      <c r="Y7" s="5"/>
    </row>
    <row r="8" spans="1:25" x14ac:dyDescent="0.2">
      <c r="A8" s="4"/>
      <c r="B8" s="5"/>
      <c r="C8" s="14"/>
      <c r="D8" s="14"/>
      <c r="E8" s="14"/>
      <c r="F8" s="14"/>
      <c r="G8" s="14"/>
      <c r="H8" s="14"/>
      <c r="I8" s="14"/>
      <c r="J8" s="14"/>
      <c r="K8" s="14"/>
      <c r="L8" s="14"/>
      <c r="M8" s="14"/>
      <c r="N8" s="14"/>
      <c r="O8" s="14"/>
      <c r="P8" s="14"/>
      <c r="Q8" s="14"/>
      <c r="R8" s="14"/>
      <c r="S8" s="14"/>
      <c r="T8" s="14"/>
      <c r="U8" s="14"/>
      <c r="V8" s="14"/>
      <c r="W8" s="17"/>
      <c r="X8" s="5"/>
      <c r="Y8" s="5"/>
    </row>
    <row r="9" spans="1:25" x14ac:dyDescent="0.2">
      <c r="A9" s="4"/>
      <c r="B9" s="5"/>
      <c r="C9" s="14"/>
      <c r="D9" s="14"/>
      <c r="E9" s="14"/>
      <c r="F9" s="14"/>
      <c r="G9" s="14"/>
      <c r="H9" s="14"/>
      <c r="I9" s="14"/>
      <c r="J9" s="14"/>
      <c r="K9" s="14"/>
      <c r="L9" s="14"/>
      <c r="M9" s="14"/>
      <c r="N9" s="14"/>
      <c r="O9" s="14"/>
      <c r="P9" s="14"/>
      <c r="Q9" s="14"/>
      <c r="R9" s="14"/>
      <c r="S9" s="14"/>
      <c r="T9" s="14"/>
      <c r="U9" s="14"/>
      <c r="V9" s="14"/>
      <c r="W9" s="17"/>
      <c r="X9" s="5"/>
      <c r="Y9" s="5"/>
    </row>
    <row r="10" spans="1:25" x14ac:dyDescent="0.2">
      <c r="A10" s="4"/>
      <c r="B10" s="5"/>
      <c r="C10" s="14"/>
      <c r="D10" s="14"/>
      <c r="E10" s="14"/>
      <c r="F10" s="14"/>
      <c r="G10" s="14"/>
      <c r="H10" s="14"/>
      <c r="I10" s="14"/>
      <c r="J10" s="14"/>
      <c r="K10" s="14"/>
      <c r="L10" s="14"/>
      <c r="M10" s="14"/>
      <c r="N10" s="14"/>
      <c r="O10" s="14"/>
      <c r="P10" s="14"/>
      <c r="Q10" s="14"/>
      <c r="R10" s="14"/>
      <c r="S10" s="14"/>
      <c r="T10" s="14"/>
      <c r="U10" s="14"/>
      <c r="V10" s="14"/>
      <c r="W10" s="17"/>
      <c r="X10" s="5"/>
      <c r="Y10" s="5"/>
    </row>
    <row r="11" spans="1:25" x14ac:dyDescent="0.2">
      <c r="A11" s="4"/>
      <c r="B11" s="5"/>
      <c r="C11" s="14"/>
      <c r="D11" s="14"/>
      <c r="E11" s="14"/>
      <c r="F11" s="14"/>
      <c r="G11" s="14"/>
      <c r="H11" s="14"/>
      <c r="I11" s="14"/>
      <c r="J11" s="14"/>
      <c r="K11" s="14"/>
      <c r="L11" s="14"/>
      <c r="M11" s="14"/>
      <c r="N11" s="14"/>
      <c r="O11" s="14"/>
      <c r="P11" s="14"/>
      <c r="Q11" s="14"/>
      <c r="R11" s="14"/>
      <c r="S11" s="14"/>
      <c r="T11" s="14"/>
      <c r="U11" s="14"/>
      <c r="V11" s="14"/>
      <c r="W11" s="17"/>
      <c r="X11" s="5"/>
      <c r="Y11" s="5"/>
    </row>
    <row r="12" spans="1:25" x14ac:dyDescent="0.2">
      <c r="A12" s="4"/>
      <c r="B12" s="5"/>
      <c r="C12" s="14"/>
      <c r="D12" s="14"/>
      <c r="E12" s="14"/>
      <c r="F12" s="14"/>
      <c r="G12" s="14"/>
      <c r="H12" s="14"/>
      <c r="I12" s="14"/>
      <c r="J12" s="14"/>
      <c r="K12" s="14"/>
      <c r="L12" s="14"/>
      <c r="M12" s="14"/>
      <c r="N12" s="14"/>
      <c r="O12" s="14"/>
      <c r="P12" s="14"/>
      <c r="Q12" s="14"/>
      <c r="R12" s="14"/>
      <c r="S12" s="14"/>
      <c r="T12" s="14"/>
      <c r="U12" s="14"/>
      <c r="V12" s="14"/>
      <c r="W12" s="17"/>
      <c r="X12" s="5"/>
      <c r="Y12" s="5"/>
    </row>
    <row r="13" spans="1:25" x14ac:dyDescent="0.2">
      <c r="A13" s="4"/>
      <c r="B13" s="5"/>
      <c r="C13" s="14"/>
      <c r="D13" s="14"/>
      <c r="E13" s="14"/>
      <c r="F13" s="14"/>
      <c r="G13" s="14"/>
      <c r="H13" s="14"/>
      <c r="I13" s="14"/>
      <c r="J13" s="14"/>
      <c r="K13" s="14"/>
      <c r="L13" s="14"/>
      <c r="M13" s="14"/>
      <c r="N13" s="14"/>
      <c r="O13" s="14"/>
      <c r="P13" s="14"/>
      <c r="Q13" s="14"/>
      <c r="R13" s="14"/>
      <c r="S13" s="14"/>
      <c r="T13" s="14"/>
      <c r="U13" s="14"/>
      <c r="V13" s="14"/>
      <c r="W13" s="17"/>
      <c r="X13" s="5"/>
      <c r="Y13" s="5"/>
    </row>
    <row r="14" spans="1:25" x14ac:dyDescent="0.2">
      <c r="A14" s="4"/>
      <c r="B14" s="5"/>
      <c r="C14" s="14"/>
      <c r="D14" s="14"/>
      <c r="E14" s="14"/>
      <c r="F14" s="14"/>
      <c r="G14" s="14"/>
      <c r="H14" s="14"/>
      <c r="I14" s="14"/>
      <c r="J14" s="14"/>
      <c r="K14" s="14"/>
      <c r="L14" s="14"/>
      <c r="M14" s="14"/>
      <c r="N14" s="14"/>
      <c r="O14" s="14"/>
      <c r="P14" s="14"/>
      <c r="Q14" s="14"/>
      <c r="R14" s="14"/>
      <c r="S14" s="14"/>
      <c r="T14" s="14"/>
      <c r="U14" s="14"/>
      <c r="V14" s="14"/>
      <c r="W14" s="17"/>
      <c r="X14" s="5"/>
      <c r="Y14" s="5"/>
    </row>
    <row r="15" spans="1:25" x14ac:dyDescent="0.2">
      <c r="A15" s="4"/>
      <c r="B15" s="5"/>
      <c r="C15" s="14"/>
      <c r="D15" s="14"/>
      <c r="E15" s="14"/>
      <c r="F15" s="14"/>
      <c r="G15" s="14"/>
      <c r="H15" s="14"/>
      <c r="I15" s="14"/>
      <c r="J15" s="14"/>
      <c r="K15" s="14"/>
      <c r="L15" s="14"/>
      <c r="M15" s="14"/>
      <c r="N15" s="14"/>
      <c r="O15" s="14"/>
      <c r="P15" s="14"/>
      <c r="Q15" s="14"/>
      <c r="R15" s="14"/>
      <c r="S15" s="14"/>
      <c r="T15" s="14"/>
      <c r="U15" s="14"/>
      <c r="V15" s="27"/>
      <c r="W15" s="17"/>
      <c r="X15" s="5"/>
      <c r="Y15" s="5"/>
    </row>
    <row r="16" spans="1:25" x14ac:dyDescent="0.2">
      <c r="A16" s="4"/>
      <c r="B16" s="5"/>
      <c r="C16" s="14"/>
      <c r="D16" s="14"/>
      <c r="E16" s="14"/>
      <c r="F16" s="14"/>
      <c r="G16" s="14"/>
      <c r="H16" s="14"/>
      <c r="I16" s="14"/>
      <c r="J16" s="14"/>
      <c r="K16" s="14"/>
      <c r="L16" s="14"/>
      <c r="M16" s="14"/>
      <c r="N16" s="14"/>
      <c r="O16" s="14"/>
      <c r="P16" s="14"/>
      <c r="Q16" s="14"/>
      <c r="R16" s="14"/>
      <c r="S16" s="14"/>
      <c r="T16" s="14"/>
      <c r="U16" s="14"/>
      <c r="V16" s="14"/>
      <c r="W16" s="17"/>
      <c r="X16" s="5"/>
      <c r="Y16" s="5"/>
    </row>
    <row r="17" spans="1:25" x14ac:dyDescent="0.2">
      <c r="A17" s="4"/>
      <c r="B17" s="5"/>
      <c r="C17" s="14"/>
      <c r="D17" s="14"/>
      <c r="E17" s="14"/>
      <c r="F17" s="14"/>
      <c r="G17" s="14"/>
      <c r="H17" s="14"/>
      <c r="I17" s="14"/>
      <c r="J17" s="14"/>
      <c r="K17" s="14"/>
      <c r="L17" s="14"/>
      <c r="M17" s="14"/>
      <c r="N17" s="14"/>
      <c r="O17" s="14"/>
      <c r="P17" s="14"/>
      <c r="Q17" s="14"/>
      <c r="R17" s="14"/>
      <c r="S17" s="14"/>
      <c r="T17" s="14"/>
      <c r="U17" s="14"/>
      <c r="V17" s="23"/>
      <c r="W17" s="17"/>
      <c r="X17" s="5"/>
      <c r="Y17" s="5"/>
    </row>
    <row r="18" spans="1:25" x14ac:dyDescent="0.2">
      <c r="A18" s="4"/>
      <c r="B18" s="5"/>
      <c r="C18" s="14"/>
      <c r="D18" s="14"/>
      <c r="E18" s="14"/>
      <c r="F18" s="14"/>
      <c r="G18" s="14"/>
      <c r="H18" s="14"/>
      <c r="I18" s="14"/>
      <c r="J18" s="14"/>
      <c r="K18" s="14"/>
      <c r="L18" s="14"/>
      <c r="M18" s="14"/>
      <c r="N18" s="14"/>
      <c r="O18" s="14"/>
      <c r="P18" s="14"/>
      <c r="Q18" s="14"/>
      <c r="R18" s="14"/>
      <c r="S18" s="14"/>
      <c r="T18" s="14"/>
      <c r="U18" s="14"/>
      <c r="V18" s="46"/>
      <c r="W18" s="17"/>
      <c r="X18" s="5"/>
      <c r="Y18" s="5"/>
    </row>
    <row r="19" spans="1:25" x14ac:dyDescent="0.2">
      <c r="A19" s="4"/>
      <c r="B19" s="5"/>
      <c r="C19" s="14"/>
      <c r="D19" s="14"/>
      <c r="E19" s="14"/>
      <c r="F19" s="14"/>
      <c r="G19" s="14"/>
      <c r="H19" s="14"/>
      <c r="I19" s="14"/>
      <c r="J19" s="14"/>
      <c r="K19" s="14"/>
      <c r="L19" s="14"/>
      <c r="M19" s="14"/>
      <c r="N19" s="14"/>
      <c r="O19" s="14"/>
      <c r="P19" s="14"/>
      <c r="Q19" s="14"/>
      <c r="R19" s="14"/>
      <c r="S19" s="14"/>
      <c r="T19" s="14"/>
      <c r="U19" s="14"/>
      <c r="V19" s="23"/>
      <c r="W19" s="17"/>
      <c r="X19" s="5"/>
      <c r="Y19" s="5"/>
    </row>
    <row r="20" spans="1:25" x14ac:dyDescent="0.2">
      <c r="A20" s="16"/>
      <c r="B20" s="14"/>
      <c r="C20" s="14"/>
      <c r="D20" s="14"/>
      <c r="E20" s="14"/>
      <c r="F20" s="14"/>
      <c r="G20" s="14"/>
      <c r="H20" s="14"/>
      <c r="I20" s="14"/>
      <c r="J20" s="14"/>
      <c r="K20" s="14"/>
      <c r="L20" s="14"/>
      <c r="M20" s="14"/>
      <c r="N20" s="14"/>
      <c r="O20" s="14"/>
      <c r="P20" s="14"/>
      <c r="Q20" s="14"/>
      <c r="R20" s="14"/>
      <c r="S20" s="14"/>
      <c r="T20" s="14"/>
      <c r="U20" s="14"/>
      <c r="V20" s="23"/>
      <c r="W20" s="17"/>
      <c r="X20" s="5"/>
      <c r="Y20" s="5"/>
    </row>
    <row r="21" spans="1:25" x14ac:dyDescent="0.2">
      <c r="A21" s="4"/>
      <c r="B21" s="5"/>
      <c r="C21" s="5"/>
      <c r="D21" s="5"/>
      <c r="E21" s="5"/>
      <c r="F21" s="5"/>
      <c r="G21" s="5"/>
      <c r="H21" s="5"/>
      <c r="I21" s="5"/>
      <c r="J21" s="5"/>
      <c r="K21" s="5"/>
      <c r="L21" s="5"/>
      <c r="M21" s="5"/>
      <c r="N21" s="5"/>
      <c r="O21" s="5"/>
      <c r="P21" s="5"/>
      <c r="Q21" s="5"/>
      <c r="R21" s="5"/>
      <c r="S21" s="5"/>
      <c r="T21" s="5"/>
      <c r="U21" s="5"/>
      <c r="V21" s="46"/>
      <c r="W21" s="6"/>
      <c r="X21" s="5"/>
      <c r="Y21" s="5"/>
    </row>
    <row r="22" spans="1:25" x14ac:dyDescent="0.2">
      <c r="A22" s="4"/>
      <c r="B22" s="5"/>
      <c r="C22" s="8"/>
      <c r="D22" s="8"/>
      <c r="E22" s="8"/>
      <c r="F22" s="8"/>
      <c r="G22" s="8"/>
      <c r="H22" s="8"/>
      <c r="I22" s="8"/>
      <c r="J22" s="8"/>
      <c r="K22" s="5"/>
      <c r="L22" s="8"/>
      <c r="M22" s="5"/>
      <c r="N22" s="5"/>
      <c r="O22" s="5"/>
      <c r="P22" s="5"/>
      <c r="Q22" s="5"/>
      <c r="R22" s="8"/>
      <c r="S22" s="5"/>
      <c r="T22" s="5"/>
      <c r="U22" s="5"/>
      <c r="V22" s="11"/>
      <c r="W22" s="6"/>
      <c r="X22" s="5"/>
      <c r="Y22" s="5"/>
    </row>
    <row r="23" spans="1:25" x14ac:dyDescent="0.2">
      <c r="A23" s="4"/>
      <c r="B23" s="5"/>
      <c r="C23" s="9"/>
      <c r="D23" s="9"/>
      <c r="E23" s="9"/>
      <c r="F23" s="9"/>
      <c r="G23" s="9"/>
      <c r="H23" s="9"/>
      <c r="I23" s="9"/>
      <c r="J23" s="9"/>
      <c r="K23" s="5"/>
      <c r="L23" s="9"/>
      <c r="M23" s="5"/>
      <c r="N23" s="5"/>
      <c r="O23" s="5"/>
      <c r="P23" s="5"/>
      <c r="Q23" s="5"/>
      <c r="R23" s="9"/>
      <c r="S23" s="5"/>
      <c r="T23" s="5"/>
      <c r="U23" s="5"/>
      <c r="V23" s="10"/>
      <c r="W23" s="6"/>
      <c r="X23" s="5"/>
      <c r="Y23" s="5"/>
    </row>
    <row r="24" spans="1:25" x14ac:dyDescent="0.2">
      <c r="A24" s="4"/>
      <c r="B24" s="5"/>
      <c r="C24" s="5"/>
      <c r="D24" s="5"/>
      <c r="E24" s="5"/>
      <c r="F24" s="5"/>
      <c r="G24" s="5"/>
      <c r="H24" s="5"/>
      <c r="I24" s="5"/>
      <c r="J24" s="5"/>
      <c r="K24" s="5"/>
      <c r="L24" s="5"/>
      <c r="M24" s="5"/>
      <c r="N24" s="5"/>
      <c r="O24" s="5"/>
      <c r="P24" s="5"/>
      <c r="Q24" s="5"/>
      <c r="R24" s="5"/>
      <c r="S24" s="5"/>
      <c r="T24" s="5"/>
      <c r="U24" s="5"/>
      <c r="W24" s="6"/>
      <c r="X24" s="5"/>
      <c r="Y24" s="5"/>
    </row>
    <row r="25" spans="1:25" x14ac:dyDescent="0.2">
      <c r="A25" s="4"/>
      <c r="B25" s="5"/>
      <c r="C25" s="5"/>
      <c r="D25" s="5"/>
      <c r="E25" s="5"/>
      <c r="F25" s="5"/>
      <c r="G25" s="5"/>
      <c r="H25" s="5"/>
      <c r="I25" s="5"/>
      <c r="J25" s="5"/>
      <c r="K25" s="5"/>
      <c r="L25" s="5"/>
      <c r="M25" s="5"/>
      <c r="N25" s="5"/>
      <c r="O25" s="5"/>
      <c r="P25" s="5"/>
      <c r="Q25" s="5"/>
      <c r="R25" s="5"/>
      <c r="S25" s="5"/>
      <c r="T25" s="5"/>
      <c r="U25" s="21"/>
      <c r="V25" s="10"/>
      <c r="W25" s="6"/>
      <c r="X25" s="5"/>
      <c r="Y25" s="5"/>
    </row>
    <row r="26" spans="1:25" x14ac:dyDescent="0.2">
      <c r="A26" s="4"/>
      <c r="B26" s="5"/>
      <c r="C26" s="5"/>
      <c r="D26" s="5"/>
      <c r="E26" s="5"/>
      <c r="F26" s="5"/>
      <c r="G26" s="5"/>
      <c r="H26" s="5"/>
      <c r="I26" s="5"/>
      <c r="J26" s="5"/>
      <c r="K26" s="5"/>
      <c r="L26" s="5"/>
      <c r="M26" s="5"/>
      <c r="N26" s="5"/>
      <c r="O26" s="5"/>
      <c r="P26" s="5"/>
      <c r="Q26" s="5"/>
      <c r="R26" s="5"/>
      <c r="S26" s="5"/>
      <c r="T26" s="8"/>
      <c r="U26" s="22"/>
      <c r="W26" s="6"/>
      <c r="X26" s="5"/>
      <c r="Y26" s="5"/>
    </row>
    <row r="27" spans="1:25" x14ac:dyDescent="0.2">
      <c r="A27" s="4"/>
      <c r="B27" s="5"/>
      <c r="C27" s="5"/>
      <c r="D27" s="5"/>
      <c r="E27" s="5"/>
      <c r="F27" s="5"/>
      <c r="G27" s="5"/>
      <c r="H27" s="5"/>
      <c r="I27" s="5"/>
      <c r="J27" s="5"/>
      <c r="K27" s="5"/>
      <c r="L27" s="5"/>
      <c r="M27" s="5"/>
      <c r="N27" s="5"/>
      <c r="O27" s="5"/>
      <c r="P27" s="5"/>
      <c r="Q27" s="5"/>
      <c r="R27" s="5"/>
      <c r="S27" s="5"/>
      <c r="T27" s="9"/>
      <c r="U27" s="5"/>
      <c r="V27" s="10"/>
      <c r="W27" s="6"/>
      <c r="X27" s="5"/>
      <c r="Y27" s="5"/>
    </row>
    <row r="28" spans="1:25" x14ac:dyDescent="0.2">
      <c r="A28" s="4"/>
      <c r="B28" s="5"/>
      <c r="C28" s="5"/>
      <c r="D28" s="5"/>
      <c r="E28" s="5"/>
      <c r="F28" s="5"/>
      <c r="G28" s="5"/>
      <c r="H28" s="5"/>
      <c r="I28" s="5"/>
      <c r="J28" s="5"/>
      <c r="K28" s="5"/>
      <c r="L28" s="5"/>
      <c r="M28" s="5"/>
      <c r="N28" s="5"/>
      <c r="O28" s="5"/>
      <c r="P28" s="5"/>
      <c r="Q28" s="5"/>
      <c r="R28" s="5"/>
      <c r="S28" s="5"/>
      <c r="T28" s="5"/>
      <c r="U28" s="5"/>
      <c r="W28" s="6"/>
      <c r="X28" s="5"/>
      <c r="Y28" s="5"/>
    </row>
    <row r="29" spans="1:25" x14ac:dyDescent="0.2">
      <c r="A29" s="4"/>
      <c r="B29" s="5"/>
      <c r="C29" s="5"/>
      <c r="D29" s="5"/>
      <c r="E29" s="5"/>
      <c r="F29" s="5"/>
      <c r="G29" s="5"/>
      <c r="H29" s="5"/>
      <c r="I29" s="5"/>
      <c r="J29" s="5"/>
      <c r="K29" s="5"/>
      <c r="L29" s="5"/>
      <c r="M29" s="5"/>
      <c r="N29" s="5"/>
      <c r="O29" s="5"/>
      <c r="P29" s="5"/>
      <c r="Q29" s="5"/>
      <c r="R29" s="5"/>
      <c r="S29" s="5"/>
      <c r="T29" s="5"/>
      <c r="U29" s="5"/>
      <c r="V29" s="10"/>
      <c r="W29" s="6"/>
      <c r="X29" s="5"/>
      <c r="Y29" s="5"/>
    </row>
    <row r="30" spans="1:25" x14ac:dyDescent="0.2">
      <c r="A30" s="4"/>
      <c r="B30" s="5"/>
      <c r="C30" s="5"/>
      <c r="D30" s="5"/>
      <c r="E30" s="5"/>
      <c r="F30" s="5"/>
      <c r="G30" s="5"/>
      <c r="H30" s="5"/>
      <c r="I30" s="5"/>
      <c r="J30" s="5"/>
      <c r="K30" s="5"/>
      <c r="L30" s="5"/>
      <c r="M30" s="5"/>
      <c r="N30" s="5"/>
      <c r="O30" s="5"/>
      <c r="P30" s="5"/>
      <c r="Q30" s="5"/>
      <c r="R30" s="5"/>
      <c r="S30" s="5"/>
      <c r="T30" s="5"/>
      <c r="U30" s="5"/>
      <c r="W30" s="6"/>
      <c r="X30" s="5"/>
      <c r="Y30" s="5"/>
    </row>
    <row r="31" spans="1:25" x14ac:dyDescent="0.2">
      <c r="A31" s="4"/>
      <c r="B31" s="5"/>
      <c r="C31" s="5"/>
      <c r="D31" s="5"/>
      <c r="E31" s="5"/>
      <c r="F31" s="5"/>
      <c r="G31" s="5"/>
      <c r="H31" s="5"/>
      <c r="I31" s="5"/>
      <c r="J31" s="5"/>
      <c r="K31" s="5"/>
      <c r="L31" s="5"/>
      <c r="M31" s="5"/>
      <c r="N31" s="5"/>
      <c r="O31" s="5"/>
      <c r="P31" s="5"/>
      <c r="Q31" s="5"/>
      <c r="R31" s="5"/>
      <c r="S31" s="5"/>
      <c r="T31" s="5"/>
      <c r="U31" s="5"/>
      <c r="V31" s="27"/>
      <c r="W31" s="6"/>
      <c r="X31" s="5"/>
      <c r="Y31" s="5"/>
    </row>
    <row r="32" spans="1:25" x14ac:dyDescent="0.2">
      <c r="A32" s="4"/>
      <c r="B32" s="5"/>
      <c r="C32" s="5"/>
      <c r="D32" s="5"/>
      <c r="E32" s="5"/>
      <c r="F32" s="5"/>
      <c r="G32" s="5"/>
      <c r="H32" s="5"/>
      <c r="I32" s="5"/>
      <c r="J32" s="5"/>
      <c r="K32" s="5"/>
      <c r="L32" s="5"/>
      <c r="M32" s="5"/>
      <c r="N32" s="5"/>
      <c r="O32" s="5"/>
      <c r="P32" s="5"/>
      <c r="Q32" s="5"/>
      <c r="R32" s="5"/>
      <c r="S32" s="5"/>
      <c r="T32" s="5"/>
      <c r="U32" s="5"/>
      <c r="W32" s="6"/>
      <c r="X32" s="5"/>
      <c r="Y32" s="5"/>
    </row>
    <row r="33" spans="1:25" x14ac:dyDescent="0.2">
      <c r="A33" s="4"/>
      <c r="B33" s="8"/>
      <c r="C33" s="5"/>
      <c r="D33" s="5"/>
      <c r="E33" s="5"/>
      <c r="F33" s="5"/>
      <c r="G33" s="5"/>
      <c r="H33" s="5"/>
      <c r="I33" s="5"/>
      <c r="J33" s="5"/>
      <c r="K33" s="5"/>
      <c r="L33" s="5"/>
      <c r="M33" s="5"/>
      <c r="N33" s="5"/>
      <c r="O33" s="5"/>
      <c r="P33" s="5"/>
      <c r="Q33" s="5"/>
      <c r="R33" s="5"/>
      <c r="S33" s="5"/>
      <c r="T33" s="8"/>
      <c r="U33" s="5"/>
      <c r="V33" s="10"/>
      <c r="W33" s="6"/>
      <c r="X33" s="5"/>
      <c r="Y33" s="5"/>
    </row>
    <row r="34" spans="1:25" x14ac:dyDescent="0.2">
      <c r="A34" s="4"/>
      <c r="B34" s="9"/>
      <c r="C34" s="5"/>
      <c r="D34" s="5"/>
      <c r="E34" s="5"/>
      <c r="F34" s="5"/>
      <c r="G34" s="5"/>
      <c r="H34" s="5"/>
      <c r="I34" s="5"/>
      <c r="J34" s="5"/>
      <c r="K34" s="5"/>
      <c r="L34" s="5"/>
      <c r="M34" s="5"/>
      <c r="N34" s="5"/>
      <c r="O34" s="5"/>
      <c r="P34" s="5"/>
      <c r="Q34" s="5"/>
      <c r="R34" s="5"/>
      <c r="S34" s="5"/>
      <c r="T34" s="9"/>
      <c r="U34" s="5"/>
      <c r="V34" s="11"/>
      <c r="W34" s="6"/>
      <c r="X34" s="5"/>
      <c r="Y34" s="5"/>
    </row>
    <row r="35" spans="1:25" x14ac:dyDescent="0.2">
      <c r="A35" s="19"/>
      <c r="B35" s="20"/>
      <c r="C35" s="5"/>
      <c r="D35" s="5"/>
      <c r="E35" s="5"/>
      <c r="F35" s="5"/>
      <c r="G35" s="5"/>
      <c r="H35" s="5"/>
      <c r="I35" s="5"/>
      <c r="J35" s="5"/>
      <c r="K35" s="5"/>
      <c r="L35" s="5"/>
      <c r="M35" s="5"/>
      <c r="N35" s="5"/>
      <c r="O35" s="5"/>
      <c r="P35" s="5"/>
      <c r="Q35" s="5"/>
      <c r="R35" s="5"/>
      <c r="S35" s="5"/>
      <c r="T35" s="5"/>
      <c r="U35" s="5"/>
      <c r="V35" s="11"/>
      <c r="W35" s="6"/>
      <c r="X35" s="5"/>
      <c r="Y35" s="5"/>
    </row>
    <row r="36" spans="1:25" x14ac:dyDescent="0.2">
      <c r="A36" s="19"/>
      <c r="B36" s="20"/>
      <c r="C36" s="5"/>
      <c r="D36" s="5"/>
      <c r="E36" s="5"/>
      <c r="F36" s="5"/>
      <c r="G36" s="5"/>
      <c r="H36" s="5"/>
      <c r="I36" s="5"/>
      <c r="J36" s="5"/>
      <c r="K36" s="5"/>
      <c r="L36" s="5"/>
      <c r="M36" s="5"/>
      <c r="N36" s="5"/>
      <c r="O36" s="5"/>
      <c r="P36" s="5"/>
      <c r="Q36" s="5"/>
      <c r="R36" s="5"/>
      <c r="S36" s="5"/>
      <c r="T36" s="5"/>
      <c r="U36" s="5"/>
      <c r="V36" s="11"/>
      <c r="W36" s="6"/>
      <c r="X36" s="5"/>
      <c r="Y36" s="5"/>
    </row>
    <row r="37" spans="1:25" x14ac:dyDescent="0.2">
      <c r="A37" s="19"/>
      <c r="B37" s="20"/>
      <c r="C37" s="5"/>
      <c r="D37" s="5"/>
      <c r="E37" s="5"/>
      <c r="F37" s="5"/>
      <c r="G37" s="5"/>
      <c r="H37" s="5"/>
      <c r="I37" s="5"/>
      <c r="J37" s="5"/>
      <c r="K37" s="5"/>
      <c r="L37" s="5"/>
      <c r="M37" s="5"/>
      <c r="N37" s="5"/>
      <c r="O37" s="5"/>
      <c r="P37" s="5"/>
      <c r="Q37" s="5"/>
      <c r="R37" s="5"/>
      <c r="S37" s="5"/>
      <c r="T37" s="5"/>
      <c r="U37" s="5"/>
      <c r="V37" s="23"/>
      <c r="W37" s="6"/>
      <c r="X37" s="5"/>
      <c r="Y37" s="5"/>
    </row>
    <row r="38" spans="1:25" x14ac:dyDescent="0.2">
      <c r="A38" s="4"/>
      <c r="B38" s="8"/>
      <c r="C38" s="5"/>
      <c r="D38" s="5"/>
      <c r="E38" s="5"/>
      <c r="F38" s="5"/>
      <c r="G38" s="5"/>
      <c r="H38" s="5"/>
      <c r="I38" s="5"/>
      <c r="J38" s="5"/>
      <c r="K38" s="5"/>
      <c r="L38" s="5"/>
      <c r="M38" s="5"/>
      <c r="N38" s="5"/>
      <c r="O38" s="5"/>
      <c r="P38" s="5"/>
      <c r="Q38" s="5"/>
      <c r="R38" s="5"/>
      <c r="S38" s="5"/>
      <c r="T38" s="5"/>
      <c r="U38" s="5"/>
      <c r="V38" s="23"/>
      <c r="W38" s="6"/>
      <c r="X38" s="5"/>
      <c r="Y38" s="5"/>
    </row>
    <row r="39" spans="1:25" x14ac:dyDescent="0.2">
      <c r="A39" s="4"/>
      <c r="B39" s="9"/>
      <c r="C39" s="5"/>
      <c r="D39" s="5"/>
      <c r="E39" s="5"/>
      <c r="F39" s="5"/>
      <c r="G39" s="5"/>
      <c r="H39" s="5"/>
      <c r="I39" s="5"/>
      <c r="J39" s="5"/>
      <c r="K39" s="5"/>
      <c r="L39" s="5"/>
      <c r="M39" s="5"/>
      <c r="N39" s="5"/>
      <c r="O39" s="5"/>
      <c r="P39" s="5"/>
      <c r="Q39" s="5"/>
      <c r="R39" s="5"/>
      <c r="S39" s="5"/>
      <c r="T39" s="8"/>
      <c r="W39" s="6"/>
      <c r="X39" s="5"/>
      <c r="Y39" s="5"/>
    </row>
    <row r="40" spans="1:25" x14ac:dyDescent="0.2">
      <c r="A40" s="19"/>
      <c r="B40" s="20"/>
      <c r="C40" s="5"/>
      <c r="D40" s="5"/>
      <c r="E40" s="5"/>
      <c r="F40" s="5"/>
      <c r="G40" s="5"/>
      <c r="H40" s="5"/>
      <c r="I40" s="5"/>
      <c r="J40" s="5"/>
      <c r="K40" s="5"/>
      <c r="L40" s="5"/>
      <c r="M40" s="5"/>
      <c r="N40" s="5"/>
      <c r="O40" s="5"/>
      <c r="P40" s="5"/>
      <c r="Q40" s="5"/>
      <c r="R40" s="5"/>
      <c r="S40" s="5"/>
      <c r="T40" s="9"/>
      <c r="W40" s="6"/>
      <c r="X40" s="5"/>
      <c r="Y40" s="5"/>
    </row>
    <row r="41" spans="1:25" x14ac:dyDescent="0.2">
      <c r="A41" s="19"/>
      <c r="B41" s="20"/>
      <c r="C41" s="5"/>
      <c r="D41" s="5"/>
      <c r="E41" s="5"/>
      <c r="F41" s="5"/>
      <c r="G41" s="5"/>
      <c r="H41" s="5"/>
      <c r="I41" s="5"/>
      <c r="J41" s="5"/>
      <c r="K41" s="5"/>
      <c r="L41" s="5"/>
      <c r="M41" s="5"/>
      <c r="N41" s="5"/>
      <c r="O41" s="5"/>
      <c r="P41" s="5"/>
      <c r="Q41" s="5"/>
      <c r="R41" s="5"/>
      <c r="S41" s="5"/>
      <c r="T41" s="5"/>
      <c r="U41" s="5"/>
      <c r="V41" s="27" t="s">
        <v>27</v>
      </c>
      <c r="W41" s="6"/>
      <c r="X41" s="5"/>
      <c r="Y41" s="5"/>
    </row>
    <row r="42" spans="1:25" x14ac:dyDescent="0.2">
      <c r="A42" s="4"/>
      <c r="B42" s="18"/>
      <c r="C42" s="5"/>
      <c r="D42" s="5"/>
      <c r="E42" s="5"/>
      <c r="F42" s="5"/>
      <c r="G42" s="5"/>
      <c r="H42" s="5"/>
      <c r="I42" s="5"/>
      <c r="J42" s="5"/>
      <c r="K42" s="5"/>
      <c r="L42" s="5"/>
      <c r="M42" s="5"/>
      <c r="N42" s="5"/>
      <c r="O42" s="5"/>
      <c r="P42" s="5"/>
      <c r="Q42" s="5"/>
      <c r="R42" s="5"/>
      <c r="S42" s="5"/>
      <c r="T42" s="5"/>
      <c r="U42" s="5"/>
      <c r="V42" s="11"/>
      <c r="W42" s="6"/>
      <c r="X42" s="5"/>
      <c r="Y42" s="5"/>
    </row>
    <row r="43" spans="1:25" x14ac:dyDescent="0.2">
      <c r="A43" s="4"/>
      <c r="B43" s="5"/>
      <c r="C43" s="5"/>
      <c r="D43" s="5"/>
      <c r="E43" s="5"/>
      <c r="F43" s="5"/>
      <c r="G43" s="5"/>
      <c r="H43" s="5"/>
      <c r="I43" s="5"/>
      <c r="J43" s="5"/>
      <c r="K43" s="5"/>
      <c r="L43" s="5"/>
      <c r="M43" s="5"/>
      <c r="N43" s="5"/>
      <c r="O43" s="5"/>
      <c r="P43" s="5"/>
      <c r="Q43" s="5"/>
      <c r="R43" s="5"/>
      <c r="S43" s="5"/>
      <c r="T43" s="5"/>
      <c r="U43" s="5"/>
      <c r="V43" s="10" t="s">
        <v>20</v>
      </c>
      <c r="W43" s="6"/>
      <c r="X43" s="5"/>
      <c r="Y43" s="5"/>
    </row>
    <row r="44" spans="1:25" x14ac:dyDescent="0.2">
      <c r="A44" s="4"/>
      <c r="B44" s="5"/>
      <c r="C44" s="5"/>
      <c r="D44" s="5"/>
      <c r="E44" s="5"/>
      <c r="F44" s="5"/>
      <c r="G44" s="5"/>
      <c r="H44" s="5"/>
      <c r="I44" s="5"/>
      <c r="J44" s="5"/>
      <c r="K44" s="5"/>
      <c r="L44" s="5"/>
      <c r="M44" s="5"/>
      <c r="N44" s="5"/>
      <c r="O44" s="5"/>
      <c r="P44" s="5"/>
      <c r="Q44" s="5"/>
      <c r="R44" s="5"/>
      <c r="S44" s="5"/>
      <c r="T44" s="5"/>
      <c r="U44" s="5"/>
      <c r="V44" s="11"/>
      <c r="W44" s="6"/>
      <c r="X44" s="5"/>
      <c r="Y44" s="5"/>
    </row>
    <row r="45" spans="1:25" x14ac:dyDescent="0.2">
      <c r="A45" s="4"/>
      <c r="B45" s="5"/>
      <c r="C45" s="5"/>
      <c r="D45" s="5"/>
      <c r="E45" s="5"/>
      <c r="F45" s="5"/>
      <c r="G45" s="5"/>
      <c r="H45" s="5"/>
      <c r="I45" s="5"/>
      <c r="J45" s="5"/>
      <c r="K45" s="5"/>
      <c r="L45" s="5"/>
      <c r="M45" s="5"/>
      <c r="N45" s="5"/>
      <c r="O45" s="5"/>
      <c r="P45" s="5"/>
      <c r="Q45" s="5"/>
      <c r="R45" s="5"/>
      <c r="S45" s="5"/>
      <c r="T45" s="8"/>
      <c r="U45" s="5"/>
      <c r="V45" s="11" t="s">
        <v>123</v>
      </c>
      <c r="W45" s="6"/>
      <c r="X45" s="5"/>
      <c r="Y45" s="5"/>
    </row>
    <row r="46" spans="1:25" x14ac:dyDescent="0.2">
      <c r="A46" s="4"/>
      <c r="B46" s="5"/>
      <c r="C46" s="5"/>
      <c r="D46" s="5"/>
      <c r="E46" s="5"/>
      <c r="F46" s="5"/>
      <c r="G46" s="5"/>
      <c r="H46" s="5"/>
      <c r="I46" s="5"/>
      <c r="J46" s="5"/>
      <c r="K46" s="5"/>
      <c r="L46" s="5"/>
      <c r="M46" s="5"/>
      <c r="N46" s="5"/>
      <c r="O46" s="5"/>
      <c r="P46" s="5"/>
      <c r="Q46" s="5"/>
      <c r="R46" s="5"/>
      <c r="S46" s="5"/>
      <c r="T46" s="9"/>
      <c r="U46" s="5"/>
      <c r="W46" s="6"/>
      <c r="X46" s="5"/>
      <c r="Y46" s="5"/>
    </row>
    <row r="47" spans="1:25" x14ac:dyDescent="0.2">
      <c r="A47" s="4"/>
      <c r="B47" s="5"/>
      <c r="C47" s="5"/>
      <c r="D47" s="5"/>
      <c r="E47" s="5"/>
      <c r="F47" s="5"/>
      <c r="G47" s="5"/>
      <c r="H47" s="5"/>
      <c r="I47" s="5"/>
      <c r="J47" s="5"/>
      <c r="K47" s="5"/>
      <c r="L47" s="5"/>
      <c r="M47" s="5"/>
      <c r="N47" s="5"/>
      <c r="O47" s="5"/>
      <c r="P47" s="5"/>
      <c r="Q47" s="5"/>
      <c r="R47" s="5"/>
      <c r="S47" s="5"/>
      <c r="T47" s="5"/>
      <c r="U47" s="5"/>
      <c r="V47" s="11" t="s">
        <v>124</v>
      </c>
      <c r="W47" s="6"/>
      <c r="X47" s="5"/>
      <c r="Y47" s="5"/>
    </row>
    <row r="48" spans="1:25" x14ac:dyDescent="0.2">
      <c r="A48" s="4"/>
      <c r="B48" s="5"/>
      <c r="C48" s="5"/>
      <c r="D48" s="5"/>
      <c r="E48" s="5"/>
      <c r="F48" s="5"/>
      <c r="G48" s="5"/>
      <c r="H48" s="5"/>
      <c r="I48" s="5"/>
      <c r="J48" s="5"/>
      <c r="K48" s="5"/>
      <c r="L48" s="5"/>
      <c r="M48" s="5"/>
      <c r="N48" s="5"/>
      <c r="O48" s="5"/>
      <c r="P48" s="5"/>
      <c r="Q48" s="5"/>
      <c r="R48" s="5"/>
      <c r="S48" s="5"/>
      <c r="T48" s="5"/>
      <c r="U48" s="5"/>
      <c r="W48" s="6"/>
      <c r="X48" s="5"/>
      <c r="Y48" s="5"/>
    </row>
    <row r="49" spans="1:26" ht="13.5" customHeight="1" x14ac:dyDescent="0.25">
      <c r="A49" s="4"/>
      <c r="B49" s="5"/>
      <c r="C49" s="5"/>
      <c r="D49" s="5"/>
      <c r="E49" s="5"/>
      <c r="F49" s="5"/>
      <c r="G49" s="5"/>
      <c r="H49" s="5"/>
      <c r="I49" s="5"/>
      <c r="J49" s="5"/>
      <c r="K49" s="5"/>
      <c r="L49" s="5"/>
      <c r="M49" s="5"/>
      <c r="N49" s="5"/>
      <c r="O49" s="5"/>
      <c r="P49" s="5"/>
      <c r="Q49" s="5"/>
      <c r="R49" s="5"/>
      <c r="S49" s="5"/>
      <c r="T49" s="8"/>
      <c r="U49" s="5"/>
      <c r="V49" s="11" t="s">
        <v>129</v>
      </c>
      <c r="W49" s="6"/>
      <c r="X49" s="85" t="s">
        <v>134</v>
      </c>
      <c r="Y49" s="84"/>
      <c r="Z49" s="11" t="s">
        <v>125</v>
      </c>
    </row>
    <row r="50" spans="1:26" x14ac:dyDescent="0.2">
      <c r="A50" s="4"/>
      <c r="B50" s="5"/>
      <c r="C50" s="5"/>
      <c r="D50" s="5"/>
      <c r="E50" s="5"/>
      <c r="F50" s="5"/>
      <c r="G50" s="5"/>
      <c r="H50" s="5"/>
      <c r="I50" s="5"/>
      <c r="J50" s="5"/>
      <c r="K50" s="5"/>
      <c r="L50" s="5"/>
      <c r="M50" s="5"/>
      <c r="N50" s="5"/>
      <c r="O50" s="5"/>
      <c r="P50" s="5"/>
      <c r="Q50" s="5"/>
      <c r="R50" s="5"/>
      <c r="S50" s="5"/>
      <c r="T50" s="5"/>
      <c r="U50" s="5"/>
      <c r="W50" s="6"/>
      <c r="X50" s="5"/>
      <c r="Y50" s="5"/>
    </row>
    <row r="51" spans="1:26" x14ac:dyDescent="0.2">
      <c r="A51" s="4"/>
      <c r="B51" s="5"/>
      <c r="C51" s="5"/>
      <c r="D51" s="5"/>
      <c r="E51" s="5"/>
      <c r="F51" s="5"/>
      <c r="G51" s="5"/>
      <c r="H51" s="5"/>
      <c r="I51" s="5"/>
      <c r="J51" s="5"/>
      <c r="K51" s="5"/>
      <c r="L51" s="5"/>
      <c r="M51" s="5"/>
      <c r="N51" s="5"/>
      <c r="O51" s="5"/>
      <c r="P51" s="5"/>
      <c r="Q51" s="5"/>
      <c r="R51" s="5"/>
      <c r="S51" s="5"/>
      <c r="T51" s="5"/>
      <c r="U51" s="5"/>
      <c r="V51" s="10" t="s">
        <v>128</v>
      </c>
      <c r="W51" s="6"/>
      <c r="X51" s="5"/>
      <c r="Y51" s="5"/>
    </row>
    <row r="52" spans="1:26" x14ac:dyDescent="0.2">
      <c r="A52" s="4"/>
      <c r="B52" s="5"/>
      <c r="C52" s="5"/>
      <c r="D52" s="5"/>
      <c r="E52" s="5"/>
      <c r="F52" s="5"/>
      <c r="G52" s="5"/>
      <c r="H52" s="5"/>
      <c r="I52" s="5"/>
      <c r="J52" s="5"/>
      <c r="K52" s="5"/>
      <c r="L52" s="5"/>
      <c r="M52" s="5"/>
      <c r="N52" s="5"/>
      <c r="O52" s="5"/>
      <c r="P52" s="5"/>
      <c r="Q52" s="5"/>
      <c r="R52" s="5"/>
      <c r="S52" s="21"/>
      <c r="T52" s="5"/>
      <c r="U52" s="5"/>
      <c r="V52" s="11"/>
      <c r="W52" s="6"/>
      <c r="X52" s="5"/>
      <c r="Y52" s="5"/>
    </row>
    <row r="53" spans="1:26" x14ac:dyDescent="0.2">
      <c r="A53" s="4"/>
      <c r="B53" s="5"/>
      <c r="C53" s="5"/>
      <c r="D53" s="5"/>
      <c r="E53" s="5"/>
      <c r="F53" s="5"/>
      <c r="G53" s="5"/>
      <c r="H53" s="5"/>
      <c r="I53" s="5"/>
      <c r="J53" s="5"/>
      <c r="K53" s="5"/>
      <c r="L53" s="5"/>
      <c r="M53" s="5"/>
      <c r="N53" s="5"/>
      <c r="O53" s="5"/>
      <c r="P53" s="5"/>
      <c r="Q53" s="5"/>
      <c r="R53" s="5"/>
      <c r="S53" s="22"/>
      <c r="T53" s="5"/>
      <c r="U53" s="5"/>
      <c r="V53" s="10" t="s">
        <v>118</v>
      </c>
      <c r="W53" s="6"/>
      <c r="X53" s="5"/>
      <c r="Y53" s="5"/>
    </row>
    <row r="54" spans="1:26" x14ac:dyDescent="0.2">
      <c r="A54" s="4"/>
      <c r="B54" s="5"/>
      <c r="C54" s="5"/>
      <c r="D54" s="5"/>
      <c r="E54" s="5"/>
      <c r="F54" s="5"/>
      <c r="G54" s="5"/>
      <c r="H54" s="5"/>
      <c r="I54" s="5"/>
      <c r="J54" s="5"/>
      <c r="K54" s="5"/>
      <c r="L54" s="5"/>
      <c r="M54" s="5"/>
      <c r="N54" s="5"/>
      <c r="O54" s="5"/>
      <c r="Q54" s="5"/>
      <c r="R54" s="5"/>
      <c r="S54" s="5"/>
      <c r="T54" s="5"/>
      <c r="U54" s="5"/>
      <c r="W54" s="6"/>
      <c r="X54" s="5"/>
      <c r="Y54" s="5"/>
    </row>
    <row r="55" spans="1:26" x14ac:dyDescent="0.2">
      <c r="A55" s="4"/>
      <c r="B55" s="5"/>
      <c r="C55" s="5"/>
      <c r="D55" s="5"/>
      <c r="E55" s="5"/>
      <c r="F55" s="5"/>
      <c r="G55" s="5"/>
      <c r="H55" s="5"/>
      <c r="I55" s="5"/>
      <c r="J55" s="5"/>
      <c r="K55" s="8"/>
      <c r="L55" s="5"/>
      <c r="M55" s="8"/>
      <c r="N55" s="5"/>
      <c r="O55" s="5"/>
      <c r="Q55" s="5"/>
      <c r="R55" s="5"/>
      <c r="S55" s="5"/>
      <c r="T55" s="8"/>
      <c r="U55" s="27"/>
      <c r="V55" s="11" t="s">
        <v>119</v>
      </c>
      <c r="W55" s="6"/>
      <c r="X55" s="5"/>
      <c r="Y55" s="5"/>
    </row>
    <row r="56" spans="1:26" x14ac:dyDescent="0.2">
      <c r="A56" s="4"/>
      <c r="B56" s="5"/>
      <c r="C56" s="5"/>
      <c r="D56" s="5"/>
      <c r="E56" s="5"/>
      <c r="F56" s="5"/>
      <c r="G56" s="5"/>
      <c r="H56" s="5"/>
      <c r="I56" s="5"/>
      <c r="J56" s="5"/>
      <c r="K56" s="9"/>
      <c r="L56" s="5"/>
      <c r="M56" s="9"/>
      <c r="N56" s="5"/>
      <c r="O56" s="5"/>
      <c r="P56" s="9"/>
      <c r="Q56" s="5"/>
      <c r="R56" s="5"/>
      <c r="S56" s="5"/>
      <c r="T56" s="9"/>
      <c r="U56" s="27"/>
      <c r="V56" s="11"/>
      <c r="W56" s="6"/>
      <c r="X56" s="5"/>
      <c r="Y56" s="5"/>
    </row>
    <row r="57" spans="1:26" x14ac:dyDescent="0.2">
      <c r="A57" s="4"/>
      <c r="B57" s="5"/>
      <c r="C57" s="14"/>
      <c r="D57" s="14"/>
      <c r="E57" s="14"/>
      <c r="F57" s="14"/>
      <c r="G57" s="14"/>
      <c r="H57" s="14"/>
      <c r="I57" s="14"/>
      <c r="J57" s="14"/>
      <c r="K57" s="14"/>
      <c r="L57" s="14"/>
      <c r="M57" s="14"/>
      <c r="N57" s="14"/>
      <c r="O57" s="14"/>
      <c r="P57" s="14"/>
      <c r="Q57" s="5"/>
      <c r="R57" s="14"/>
      <c r="S57" s="14"/>
      <c r="T57" s="5"/>
      <c r="U57" s="27"/>
      <c r="V57" s="23" t="s">
        <v>21</v>
      </c>
      <c r="W57" s="6"/>
      <c r="X57" s="5"/>
      <c r="Y57" s="5"/>
    </row>
    <row r="58" spans="1:26" x14ac:dyDescent="0.2">
      <c r="A58" s="4"/>
      <c r="B58" s="5"/>
      <c r="C58" s="27"/>
      <c r="D58" s="27"/>
      <c r="E58" s="27"/>
      <c r="F58" s="27"/>
      <c r="G58" s="27"/>
      <c r="H58" s="27"/>
      <c r="I58" s="27"/>
      <c r="J58" s="27"/>
      <c r="K58" s="27"/>
      <c r="L58" s="27"/>
      <c r="M58" s="27"/>
      <c r="N58" s="27"/>
      <c r="O58" s="27"/>
      <c r="P58" s="27"/>
      <c r="Q58" s="5"/>
      <c r="R58" s="27"/>
      <c r="S58" s="27"/>
      <c r="T58" s="5"/>
      <c r="U58" s="27"/>
      <c r="V58" s="23"/>
      <c r="W58" s="6"/>
      <c r="X58" s="5"/>
      <c r="Y58" s="5"/>
    </row>
    <row r="59" spans="1:26" x14ac:dyDescent="0.2">
      <c r="A59" s="4"/>
      <c r="B59" s="5"/>
      <c r="C59" s="27"/>
      <c r="D59" s="27"/>
      <c r="E59" s="27"/>
      <c r="F59" s="27"/>
      <c r="G59" s="27"/>
      <c r="H59" s="27"/>
      <c r="I59" s="27"/>
      <c r="J59" s="27"/>
      <c r="K59" s="27"/>
      <c r="L59" s="27"/>
      <c r="M59" s="27"/>
      <c r="N59" s="27"/>
      <c r="O59" s="27"/>
      <c r="P59" s="27"/>
      <c r="Q59" s="5"/>
      <c r="R59" s="27"/>
      <c r="S59" s="27"/>
      <c r="T59" s="5"/>
      <c r="V59" s="204" t="s">
        <v>132</v>
      </c>
      <c r="W59" s="190"/>
      <c r="X59" s="5"/>
      <c r="Y59" s="5"/>
    </row>
    <row r="60" spans="1:26" x14ac:dyDescent="0.2">
      <c r="A60" s="4"/>
      <c r="B60" s="5"/>
      <c r="C60" s="27"/>
      <c r="D60" s="27"/>
      <c r="E60" s="27"/>
      <c r="F60" s="27"/>
      <c r="G60" s="27"/>
      <c r="H60" s="27"/>
      <c r="I60" s="27"/>
      <c r="J60" s="27"/>
      <c r="K60" s="27"/>
      <c r="L60" s="27"/>
      <c r="M60" s="27"/>
      <c r="N60" s="27"/>
      <c r="O60" s="27"/>
      <c r="P60" s="27"/>
      <c r="Q60" s="5"/>
      <c r="R60" s="27"/>
      <c r="S60" s="27"/>
      <c r="T60" s="5"/>
      <c r="U60" s="27"/>
      <c r="V60" s="23"/>
      <c r="W60" s="6"/>
      <c r="X60" s="5"/>
      <c r="Y60" s="5"/>
    </row>
    <row r="61" spans="1:26" x14ac:dyDescent="0.2">
      <c r="A61" s="4"/>
      <c r="B61" s="5"/>
      <c r="C61" s="27"/>
      <c r="D61" s="27"/>
      <c r="E61" s="27"/>
      <c r="F61" s="27"/>
      <c r="G61" s="27"/>
      <c r="H61" s="27"/>
      <c r="I61" s="27"/>
      <c r="J61" s="27"/>
      <c r="K61" s="27"/>
      <c r="L61" s="27"/>
      <c r="M61" s="27"/>
      <c r="N61" s="27"/>
      <c r="O61" s="27"/>
      <c r="P61" s="27"/>
      <c r="Q61" s="5"/>
      <c r="R61" s="27"/>
      <c r="S61" s="27"/>
      <c r="T61" s="207" t="s">
        <v>121</v>
      </c>
      <c r="U61" s="208"/>
      <c r="V61" s="208"/>
      <c r="W61" s="209"/>
      <c r="X61" s="5"/>
      <c r="Y61" s="5"/>
    </row>
    <row r="62" spans="1:26" x14ac:dyDescent="0.2">
      <c r="A62" s="4"/>
      <c r="B62" s="5"/>
      <c r="C62" s="27"/>
      <c r="D62" s="27"/>
      <c r="E62" s="27"/>
      <c r="F62" s="27"/>
      <c r="G62" s="27"/>
      <c r="H62" s="27"/>
      <c r="I62" s="27"/>
      <c r="J62" s="27"/>
      <c r="K62" s="27"/>
      <c r="L62" s="27"/>
      <c r="M62" s="27"/>
      <c r="N62" s="27"/>
      <c r="O62" s="27"/>
      <c r="P62" s="27"/>
      <c r="Q62" s="5"/>
      <c r="R62" s="27"/>
      <c r="S62" s="27"/>
      <c r="T62" s="210" t="s">
        <v>122</v>
      </c>
      <c r="U62" s="210"/>
      <c r="V62" s="210"/>
      <c r="W62" s="211"/>
      <c r="X62" s="5"/>
      <c r="Y62" s="5"/>
    </row>
    <row r="63" spans="1:26" x14ac:dyDescent="0.2">
      <c r="A63" s="45" t="s">
        <v>126</v>
      </c>
      <c r="B63" s="205" t="str">
        <f>IF('換気量計算 機種選定書'!C3="","",'換気量計算 機種選定書'!C3)</f>
        <v/>
      </c>
      <c r="C63" s="205"/>
      <c r="D63" s="205"/>
      <c r="E63" s="205"/>
      <c r="F63" s="205"/>
      <c r="G63" s="205"/>
      <c r="H63" s="205"/>
      <c r="I63" s="205"/>
      <c r="J63" s="205"/>
      <c r="K63" s="205"/>
      <c r="L63" s="205"/>
      <c r="M63" s="205"/>
      <c r="N63" s="206"/>
      <c r="O63" s="202" t="s">
        <v>22</v>
      </c>
      <c r="P63" s="203"/>
      <c r="Q63" s="74" t="s">
        <v>115</v>
      </c>
      <c r="R63" s="197" t="s">
        <v>116</v>
      </c>
      <c r="S63" s="197"/>
      <c r="T63" s="24" t="s">
        <v>7</v>
      </c>
      <c r="U63" s="191" t="str">
        <f>'換気量計算 機種選定書'!J1</f>
        <v>2023/</v>
      </c>
      <c r="V63" s="192"/>
      <c r="W63" s="15"/>
      <c r="X63" s="5"/>
      <c r="Y63" s="5"/>
    </row>
    <row r="64" spans="1:26" x14ac:dyDescent="0.2">
      <c r="A64" s="5"/>
      <c r="B64" s="5"/>
      <c r="C64" s="5"/>
      <c r="D64" s="5"/>
      <c r="E64" s="5"/>
      <c r="F64" s="5"/>
      <c r="G64" s="5"/>
      <c r="H64" s="5"/>
      <c r="I64" s="5"/>
      <c r="J64" s="5"/>
      <c r="K64" s="5"/>
      <c r="L64" s="5"/>
      <c r="M64" s="5"/>
      <c r="N64" s="5"/>
      <c r="O64" s="5" t="s">
        <v>109</v>
      </c>
      <c r="P64" s="5"/>
      <c r="Q64" s="5"/>
      <c r="R64" s="5"/>
      <c r="S64" s="5"/>
      <c r="T64" s="5"/>
      <c r="U64" s="5"/>
      <c r="V64" s="5"/>
      <c r="W64" s="5"/>
      <c r="X64" s="5"/>
      <c r="Y64" s="5"/>
    </row>
    <row r="65" spans="1:25" x14ac:dyDescent="0.2">
      <c r="A65" s="5"/>
      <c r="B65" s="5"/>
      <c r="C65" s="5"/>
      <c r="D65" s="5"/>
      <c r="E65" s="5"/>
      <c r="F65" s="5"/>
      <c r="G65" s="5"/>
      <c r="H65" s="5"/>
      <c r="I65" s="5"/>
      <c r="J65" s="5"/>
      <c r="K65" s="5"/>
      <c r="L65" s="5"/>
      <c r="M65" s="5"/>
      <c r="N65" s="5"/>
      <c r="O65" s="5" t="s">
        <v>133</v>
      </c>
      <c r="P65" s="5"/>
      <c r="Q65" s="5"/>
      <c r="R65" s="5"/>
      <c r="S65" s="5"/>
      <c r="T65" s="5"/>
      <c r="U65" s="5"/>
      <c r="V65" s="5"/>
      <c r="W65" s="5"/>
      <c r="X65" s="5"/>
      <c r="Y65" s="5"/>
    </row>
    <row r="66" spans="1:25" x14ac:dyDescent="0.2">
      <c r="A66" s="5"/>
      <c r="B66" s="5"/>
      <c r="C66" s="5"/>
      <c r="D66" s="5"/>
      <c r="E66" s="5"/>
      <c r="F66" s="5"/>
      <c r="G66" s="5"/>
      <c r="H66" s="5"/>
      <c r="I66" s="5"/>
      <c r="J66" s="5"/>
      <c r="K66" s="47"/>
      <c r="L66" s="47"/>
      <c r="M66" s="47"/>
      <c r="N66" s="47"/>
      <c r="O66" s="5"/>
      <c r="P66" s="5"/>
      <c r="Q66" s="5"/>
      <c r="R66" s="5"/>
      <c r="S66" s="5"/>
      <c r="T66" s="5"/>
      <c r="U66" s="5"/>
      <c r="V66" s="5"/>
      <c r="W66" s="5"/>
      <c r="X66" s="5"/>
      <c r="Y66" s="5"/>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x14ac:dyDescent="0.2">
      <c r="A74" s="5"/>
      <c r="B74" s="5"/>
      <c r="C74" s="5"/>
      <c r="D74" s="5"/>
      <c r="E74" s="5"/>
      <c r="F74" s="5"/>
      <c r="G74" s="5"/>
      <c r="H74" s="5"/>
      <c r="I74" s="5"/>
      <c r="J74" s="5"/>
      <c r="K74" s="5"/>
      <c r="L74" s="8"/>
      <c r="M74" s="5"/>
      <c r="O74" s="8"/>
      <c r="P74" s="5"/>
      <c r="Q74" s="5"/>
      <c r="R74" s="5"/>
      <c r="S74" s="5"/>
      <c r="T74" s="5"/>
      <c r="U74" s="5"/>
      <c r="V74" s="5"/>
      <c r="W74" s="5"/>
      <c r="X74" s="5"/>
      <c r="Y74" s="5"/>
    </row>
    <row r="75" spans="1:25" x14ac:dyDescent="0.2">
      <c r="K75" s="5"/>
      <c r="L75" s="9"/>
      <c r="M75" s="5"/>
      <c r="O75" s="9"/>
      <c r="P75" s="5"/>
    </row>
    <row r="76" spans="1:25" x14ac:dyDescent="0.2">
      <c r="K76" s="5"/>
      <c r="L76" s="5"/>
      <c r="M76" s="5"/>
      <c r="N76" s="5"/>
      <c r="O76" s="5"/>
      <c r="P76" s="5"/>
    </row>
    <row r="80" spans="1:25" x14ac:dyDescent="0.2">
      <c r="N80" s="5"/>
    </row>
    <row r="84" spans="14:24" x14ac:dyDescent="0.2">
      <c r="O84" s="5"/>
      <c r="P84" s="5"/>
      <c r="Q84" s="5"/>
      <c r="R84" s="5"/>
      <c r="S84" s="5"/>
      <c r="T84" s="5"/>
      <c r="U84" s="5"/>
      <c r="V84" s="5"/>
      <c r="W84" s="5"/>
      <c r="X84" s="5"/>
    </row>
    <row r="85" spans="14:24" x14ac:dyDescent="0.2">
      <c r="N85" s="5"/>
      <c r="O85" s="5"/>
      <c r="P85" s="5"/>
      <c r="Q85" s="5"/>
      <c r="R85" s="5"/>
      <c r="S85" s="5"/>
      <c r="T85" s="5"/>
      <c r="U85" s="5"/>
      <c r="V85" s="5"/>
      <c r="W85" s="5"/>
      <c r="X85" s="5"/>
    </row>
    <row r="86" spans="14:24" x14ac:dyDescent="0.2">
      <c r="N86" s="5"/>
      <c r="O86" s="5"/>
      <c r="P86" s="8"/>
      <c r="Q86" s="5"/>
      <c r="R86" s="5"/>
      <c r="S86" s="5"/>
      <c r="T86" s="5"/>
      <c r="U86" s="5"/>
      <c r="V86" s="5"/>
      <c r="W86" s="5"/>
      <c r="X86" s="5"/>
    </row>
    <row r="87" spans="14:24" x14ac:dyDescent="0.2">
      <c r="N87" s="5"/>
      <c r="O87" s="5"/>
      <c r="P87" s="9"/>
      <c r="Q87" s="5"/>
      <c r="R87" s="5"/>
      <c r="S87" s="5"/>
      <c r="T87" s="5"/>
      <c r="U87" s="5"/>
      <c r="V87" s="5"/>
      <c r="W87" s="5"/>
      <c r="X87" s="5"/>
    </row>
    <row r="88" spans="14:24" x14ac:dyDescent="0.2">
      <c r="N88" s="5"/>
      <c r="O88" s="5"/>
      <c r="P88" s="5"/>
      <c r="Q88" s="5"/>
      <c r="R88" s="5"/>
      <c r="S88" s="5"/>
      <c r="T88" s="5"/>
      <c r="U88" s="5"/>
      <c r="V88" s="5"/>
      <c r="W88" s="5"/>
      <c r="X88" s="5"/>
    </row>
    <row r="89" spans="14:24" x14ac:dyDescent="0.2">
      <c r="N89" s="5"/>
      <c r="O89" s="5"/>
      <c r="P89" s="5"/>
      <c r="Q89" s="5"/>
      <c r="R89" s="5"/>
      <c r="S89" s="5"/>
      <c r="T89" s="5"/>
      <c r="U89" s="5"/>
      <c r="V89" s="5"/>
      <c r="W89" s="5"/>
      <c r="X89" s="5"/>
    </row>
    <row r="90" spans="14:24" x14ac:dyDescent="0.2">
      <c r="O90" s="5"/>
      <c r="P90" s="5"/>
      <c r="Q90" s="5"/>
      <c r="R90" s="5"/>
      <c r="S90" s="5"/>
      <c r="T90" s="5"/>
      <c r="U90" s="5"/>
      <c r="V90" s="5"/>
      <c r="W90" s="5"/>
      <c r="X90" s="5"/>
    </row>
    <row r="91" spans="14:24" x14ac:dyDescent="0.2">
      <c r="O91" s="5"/>
      <c r="P91" s="5"/>
      <c r="Q91" s="5"/>
      <c r="R91" s="5"/>
      <c r="S91" s="5"/>
      <c r="T91" s="5"/>
      <c r="U91" s="5"/>
      <c r="V91" s="5"/>
      <c r="W91" s="5"/>
      <c r="X91" s="5"/>
    </row>
    <row r="92" spans="14:24" x14ac:dyDescent="0.2">
      <c r="N92" s="5"/>
      <c r="O92" s="5"/>
      <c r="P92" s="5"/>
      <c r="Q92" s="5"/>
      <c r="R92" s="5"/>
      <c r="S92" s="5"/>
      <c r="T92" s="5"/>
      <c r="U92" s="5"/>
      <c r="V92" s="5"/>
      <c r="W92" s="5"/>
      <c r="X92" s="5"/>
    </row>
    <row r="93" spans="14:24" x14ac:dyDescent="0.2">
      <c r="N93" s="5"/>
      <c r="O93" s="5"/>
      <c r="P93" s="5"/>
      <c r="Q93" s="5"/>
      <c r="R93" s="5"/>
      <c r="S93" s="5"/>
      <c r="T93" s="5"/>
      <c r="U93" s="5"/>
      <c r="V93" s="5"/>
      <c r="W93" s="5"/>
      <c r="X93" s="5"/>
    </row>
    <row r="94" spans="14:24" x14ac:dyDescent="0.2">
      <c r="N94" s="5"/>
      <c r="O94" s="5"/>
      <c r="P94" s="8"/>
      <c r="Q94" s="5"/>
      <c r="R94" s="5"/>
      <c r="S94" s="5"/>
      <c r="T94" s="5"/>
      <c r="U94" s="5"/>
      <c r="V94" s="5"/>
      <c r="W94" s="5"/>
      <c r="X94" s="5"/>
    </row>
    <row r="95" spans="14:24" x14ac:dyDescent="0.2">
      <c r="N95" s="5"/>
      <c r="O95" s="5"/>
      <c r="P95" s="9"/>
      <c r="Q95" s="5"/>
      <c r="R95" s="5"/>
      <c r="S95" s="5"/>
      <c r="T95" s="5"/>
      <c r="U95" s="5"/>
      <c r="V95" s="5"/>
      <c r="W95" s="5"/>
      <c r="X95" s="5"/>
    </row>
    <row r="96" spans="14:24" x14ac:dyDescent="0.2">
      <c r="O96" s="5"/>
      <c r="P96" s="5"/>
      <c r="Q96" s="5"/>
      <c r="R96" s="5"/>
      <c r="S96" s="5"/>
      <c r="T96" s="5"/>
      <c r="U96" s="5"/>
      <c r="V96" s="5"/>
      <c r="W96" s="5"/>
      <c r="X96" s="5"/>
    </row>
    <row r="97" spans="14:24" x14ac:dyDescent="0.2">
      <c r="O97" s="5"/>
      <c r="P97" s="5"/>
      <c r="Q97" s="5"/>
      <c r="R97" s="5"/>
      <c r="S97" s="5"/>
      <c r="T97" s="5"/>
      <c r="U97" s="5"/>
      <c r="V97" s="5"/>
      <c r="W97" s="5"/>
      <c r="X97" s="5"/>
    </row>
    <row r="98" spans="14:24" x14ac:dyDescent="0.2">
      <c r="N98" s="5"/>
      <c r="O98" s="5"/>
      <c r="P98" s="5"/>
      <c r="Q98" s="5"/>
      <c r="R98" s="5"/>
      <c r="S98" s="5"/>
      <c r="T98" s="5"/>
      <c r="U98" s="5"/>
      <c r="V98" s="5"/>
      <c r="W98" s="5"/>
      <c r="X98" s="5"/>
    </row>
    <row r="99" spans="14:24" x14ac:dyDescent="0.2">
      <c r="N99" s="5"/>
      <c r="O99" s="5"/>
      <c r="P99" s="5"/>
      <c r="Q99" s="5"/>
      <c r="R99" s="5"/>
      <c r="S99" s="5"/>
      <c r="T99" s="5"/>
      <c r="U99" s="5"/>
      <c r="V99" s="5"/>
      <c r="W99" s="5"/>
      <c r="X99" s="5"/>
    </row>
    <row r="100" spans="14:24" x14ac:dyDescent="0.2">
      <c r="N100" s="5"/>
      <c r="O100" s="5"/>
      <c r="P100" s="5"/>
      <c r="Q100" s="5"/>
      <c r="R100" s="5"/>
      <c r="S100" s="5"/>
      <c r="T100" s="5"/>
      <c r="U100" s="5"/>
      <c r="V100" s="5"/>
      <c r="W100" s="5"/>
      <c r="X100" s="5"/>
    </row>
    <row r="101" spans="14:24" x14ac:dyDescent="0.2">
      <c r="N101" s="5"/>
      <c r="O101" s="5"/>
      <c r="P101" s="5"/>
      <c r="Q101" s="5"/>
      <c r="R101" s="5"/>
      <c r="S101" s="5"/>
      <c r="T101" s="5"/>
      <c r="U101" s="5"/>
      <c r="V101" s="5"/>
      <c r="W101" s="5"/>
      <c r="X101" s="5"/>
    </row>
    <row r="102" spans="14:24" x14ac:dyDescent="0.2">
      <c r="N102" s="8"/>
      <c r="O102" s="5"/>
      <c r="P102" s="5"/>
      <c r="Q102" s="5"/>
      <c r="R102" s="5"/>
      <c r="S102" s="5"/>
      <c r="T102" s="5"/>
      <c r="U102" s="5"/>
      <c r="V102" s="5"/>
      <c r="W102" s="5"/>
      <c r="X102" s="5"/>
    </row>
    <row r="103" spans="14:24" x14ac:dyDescent="0.2">
      <c r="N103" s="9"/>
      <c r="O103" s="5"/>
      <c r="P103" s="5"/>
      <c r="Q103" s="5"/>
      <c r="R103" s="5"/>
      <c r="S103" s="5"/>
      <c r="T103" s="5"/>
      <c r="U103" s="5"/>
      <c r="V103" s="5"/>
      <c r="W103" s="5"/>
      <c r="X103" s="5"/>
    </row>
    <row r="104" spans="14:24" x14ac:dyDescent="0.2">
      <c r="N104" s="5"/>
      <c r="O104" s="5"/>
      <c r="P104" s="5"/>
      <c r="Q104" s="5"/>
      <c r="R104" s="5"/>
      <c r="S104" s="5"/>
      <c r="T104" s="5"/>
      <c r="U104" s="5"/>
      <c r="V104" s="5"/>
      <c r="W104" s="5"/>
      <c r="X104" s="5"/>
    </row>
    <row r="105" spans="14:24" x14ac:dyDescent="0.2">
      <c r="N105" s="5"/>
      <c r="O105" s="5"/>
      <c r="P105" s="5"/>
      <c r="Q105" s="8"/>
      <c r="R105" s="5"/>
      <c r="S105" s="5"/>
      <c r="T105" s="8"/>
      <c r="U105" s="5"/>
      <c r="V105" s="8"/>
      <c r="W105" s="5"/>
      <c r="X105" s="5"/>
    </row>
    <row r="106" spans="14:24" x14ac:dyDescent="0.2">
      <c r="O106" s="5"/>
      <c r="P106" s="5"/>
      <c r="Q106" s="9"/>
      <c r="R106" s="5"/>
      <c r="S106" s="5"/>
      <c r="T106" s="9"/>
      <c r="U106" s="5"/>
      <c r="V106" s="9"/>
      <c r="W106" s="5"/>
      <c r="X106" s="5"/>
    </row>
    <row r="107" spans="14:24" x14ac:dyDescent="0.2">
      <c r="O107" s="5"/>
      <c r="P107" s="5"/>
      <c r="Q107" s="5"/>
      <c r="R107" s="5"/>
      <c r="S107" s="5"/>
      <c r="T107" s="5"/>
      <c r="U107" s="5"/>
      <c r="V107" s="7"/>
      <c r="W107" s="5"/>
      <c r="X107" s="5"/>
    </row>
    <row r="108" spans="14:24" x14ac:dyDescent="0.2">
      <c r="O108" s="5"/>
      <c r="P108" s="5"/>
      <c r="Q108" s="5"/>
      <c r="R108" s="5"/>
      <c r="S108" s="5"/>
      <c r="T108" s="5"/>
      <c r="U108" s="5"/>
      <c r="V108" s="5"/>
      <c r="W108" s="5"/>
      <c r="X108" s="5"/>
    </row>
  </sheetData>
  <mergeCells count="7">
    <mergeCell ref="V59:W59"/>
    <mergeCell ref="B63:N63"/>
    <mergeCell ref="O63:P63"/>
    <mergeCell ref="R63:S63"/>
    <mergeCell ref="U63:V63"/>
    <mergeCell ref="T61:W61"/>
    <mergeCell ref="T62:W62"/>
  </mergeCells>
  <phoneticPr fontId="9"/>
  <pageMargins left="0.31496062992125984" right="0.19685039370078741" top="0.47244094488188981" bottom="0.47244094488188981"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DBC7-ECD8-4E83-B1DD-6F3DB8BC2422}">
  <sheetPr>
    <pageSetUpPr fitToPage="1"/>
  </sheetPr>
  <dimension ref="A1:T48"/>
  <sheetViews>
    <sheetView zoomScaleNormal="100" workbookViewId="0">
      <selection activeCell="H18" sqref="H18"/>
    </sheetView>
  </sheetViews>
  <sheetFormatPr defaultRowHeight="13.2" x14ac:dyDescent="0.2"/>
  <cols>
    <col min="1" max="1" width="9.33203125" customWidth="1"/>
    <col min="2" max="2" width="25" customWidth="1"/>
    <col min="3" max="7" width="15.6640625" customWidth="1"/>
    <col min="8" max="8" width="1.6640625" customWidth="1"/>
    <col min="9" max="9" width="9" customWidth="1"/>
    <col min="10" max="10" width="20.6640625" customWidth="1"/>
    <col min="11" max="11" width="5.6640625" customWidth="1"/>
    <col min="12" max="14" width="9" customWidth="1"/>
    <col min="15" max="15" width="13.44140625" customWidth="1"/>
    <col min="16" max="18" width="9" customWidth="1"/>
  </cols>
  <sheetData>
    <row r="1" spans="1:20" ht="15.9" customHeight="1" x14ac:dyDescent="0.2">
      <c r="A1" s="222" t="s">
        <v>10</v>
      </c>
      <c r="B1" s="222"/>
      <c r="C1" s="222"/>
      <c r="D1" s="222"/>
      <c r="E1" s="222"/>
      <c r="F1" s="222"/>
      <c r="G1" s="222"/>
      <c r="H1" s="239" t="s">
        <v>108</v>
      </c>
      <c r="I1" s="240"/>
      <c r="J1" s="139"/>
      <c r="K1" s="140"/>
      <c r="L1" s="141"/>
      <c r="M1" s="142"/>
      <c r="N1" s="142"/>
      <c r="O1" s="98" t="s">
        <v>167</v>
      </c>
      <c r="P1" s="98">
        <v>50</v>
      </c>
      <c r="Q1" s="98">
        <v>30</v>
      </c>
      <c r="R1" s="98">
        <v>15</v>
      </c>
    </row>
    <row r="2" spans="1:20" ht="15.9" customHeight="1" x14ac:dyDescent="0.2">
      <c r="A2" s="226" t="s">
        <v>127</v>
      </c>
      <c r="B2" s="227"/>
      <c r="C2" s="241"/>
      <c r="D2" s="242"/>
      <c r="E2" s="242"/>
      <c r="F2" s="242"/>
      <c r="G2" s="243"/>
      <c r="H2" s="239" t="s">
        <v>13</v>
      </c>
      <c r="I2" s="240"/>
      <c r="J2" s="143" t="s">
        <v>229</v>
      </c>
      <c r="K2" s="144"/>
      <c r="L2" s="145"/>
      <c r="M2" s="142"/>
      <c r="N2" s="142"/>
      <c r="O2" s="146" t="s">
        <v>166</v>
      </c>
      <c r="P2" s="146">
        <v>50</v>
      </c>
      <c r="Q2" s="146">
        <v>30</v>
      </c>
      <c r="R2" s="98">
        <v>15</v>
      </c>
    </row>
    <row r="3" spans="1:20" ht="15.9" customHeight="1" x14ac:dyDescent="0.2">
      <c r="A3" s="230"/>
      <c r="B3" s="231"/>
      <c r="C3" s="244"/>
      <c r="D3" s="245"/>
      <c r="E3" s="245"/>
      <c r="F3" s="245"/>
      <c r="G3" s="246"/>
      <c r="H3" s="239"/>
      <c r="I3" s="240"/>
      <c r="J3" s="147"/>
      <c r="K3" s="144"/>
      <c r="L3" s="142"/>
      <c r="M3" s="142"/>
      <c r="N3" s="142"/>
      <c r="O3" s="146" t="s">
        <v>162</v>
      </c>
      <c r="P3" s="146">
        <v>50</v>
      </c>
      <c r="Q3" s="146">
        <v>30</v>
      </c>
      <c r="R3" s="98">
        <v>15</v>
      </c>
    </row>
    <row r="4" spans="1:20" ht="15.9" customHeight="1" x14ac:dyDescent="0.2">
      <c r="A4" s="148"/>
      <c r="B4" s="148"/>
      <c r="C4" s="142"/>
      <c r="D4" s="142"/>
      <c r="E4" s="142"/>
      <c r="F4" s="142"/>
      <c r="G4" s="142"/>
      <c r="H4" s="86"/>
      <c r="I4" s="149"/>
      <c r="J4" s="86"/>
      <c r="K4" s="86"/>
      <c r="L4" s="86"/>
      <c r="M4" s="86"/>
      <c r="N4" s="86"/>
      <c r="O4" s="146" t="s">
        <v>194</v>
      </c>
      <c r="P4" s="146">
        <v>24</v>
      </c>
      <c r="Q4" s="146">
        <v>16</v>
      </c>
      <c r="R4" s="98">
        <v>8</v>
      </c>
    </row>
    <row r="5" spans="1:20" ht="15.9" customHeight="1" x14ac:dyDescent="0.2">
      <c r="A5" s="148" t="s">
        <v>9</v>
      </c>
      <c r="B5" s="142"/>
      <c r="C5" s="142"/>
      <c r="D5" s="142"/>
      <c r="E5" s="142"/>
      <c r="F5" s="142"/>
      <c r="G5" s="142"/>
      <c r="H5" s="86"/>
      <c r="I5" s="86" t="s">
        <v>10</v>
      </c>
      <c r="J5" s="86"/>
      <c r="K5" s="86"/>
      <c r="L5" s="86"/>
      <c r="M5" s="86"/>
      <c r="N5" s="86"/>
      <c r="O5" s="146" t="s">
        <v>214</v>
      </c>
      <c r="P5" s="146">
        <v>70</v>
      </c>
      <c r="Q5" s="146">
        <v>49</v>
      </c>
      <c r="R5" s="98">
        <v>40</v>
      </c>
      <c r="S5" s="98">
        <v>30</v>
      </c>
      <c r="T5" s="98">
        <v>20</v>
      </c>
    </row>
    <row r="6" spans="1:20" ht="15.9" customHeight="1" x14ac:dyDescent="0.2">
      <c r="A6" s="222" t="s">
        <v>0</v>
      </c>
      <c r="B6" s="222"/>
      <c r="C6" s="222"/>
      <c r="D6" s="222"/>
      <c r="E6" s="222"/>
      <c r="F6" s="222"/>
      <c r="G6" s="222"/>
      <c r="H6" s="86"/>
      <c r="I6" s="223" t="s">
        <v>110</v>
      </c>
      <c r="J6" s="224"/>
      <c r="K6" s="224"/>
      <c r="L6" s="224"/>
      <c r="M6" s="225"/>
      <c r="N6" s="88"/>
    </row>
    <row r="7" spans="1:20" ht="15.9" customHeight="1" x14ac:dyDescent="0.2">
      <c r="A7" s="226"/>
      <c r="B7" s="227"/>
      <c r="C7" s="232" t="s">
        <v>17</v>
      </c>
      <c r="D7" s="232" t="s">
        <v>193</v>
      </c>
      <c r="E7" s="234" t="s">
        <v>1</v>
      </c>
      <c r="F7" s="150" t="s">
        <v>16</v>
      </c>
      <c r="G7" s="151" t="s">
        <v>12</v>
      </c>
      <c r="H7" s="86"/>
      <c r="I7" s="236" t="s">
        <v>73</v>
      </c>
      <c r="J7" s="236" t="s">
        <v>69</v>
      </c>
      <c r="K7" s="236" t="s">
        <v>28</v>
      </c>
      <c r="L7" s="223" t="s">
        <v>159</v>
      </c>
      <c r="M7" s="225"/>
      <c r="N7" s="88"/>
    </row>
    <row r="8" spans="1:20" ht="15.9" customHeight="1" x14ac:dyDescent="0.2">
      <c r="A8" s="228"/>
      <c r="B8" s="229"/>
      <c r="C8" s="233"/>
      <c r="D8" s="233"/>
      <c r="E8" s="235"/>
      <c r="F8" s="152" t="s">
        <v>2</v>
      </c>
      <c r="G8" s="153" t="s">
        <v>11</v>
      </c>
      <c r="H8" s="144"/>
      <c r="I8" s="237"/>
      <c r="J8" s="237"/>
      <c r="K8" s="238"/>
      <c r="L8" s="153" t="s">
        <v>160</v>
      </c>
      <c r="M8" s="153" t="s">
        <v>161</v>
      </c>
      <c r="N8" s="86"/>
    </row>
    <row r="9" spans="1:20" ht="15.9" customHeight="1" x14ac:dyDescent="0.2">
      <c r="A9" s="230"/>
      <c r="B9" s="231"/>
      <c r="C9" s="154" t="s">
        <v>4</v>
      </c>
      <c r="D9" s="154" t="s">
        <v>3</v>
      </c>
      <c r="E9" s="155" t="s">
        <v>5</v>
      </c>
      <c r="F9" s="156" t="s">
        <v>15</v>
      </c>
      <c r="G9" s="155" t="s">
        <v>71</v>
      </c>
      <c r="H9" s="86"/>
      <c r="I9" s="238"/>
      <c r="J9" s="238"/>
      <c r="K9" s="155" t="s">
        <v>72</v>
      </c>
      <c r="L9" s="155" t="s">
        <v>71</v>
      </c>
      <c r="M9" s="155" t="s">
        <v>71</v>
      </c>
      <c r="N9" s="86"/>
    </row>
    <row r="10" spans="1:20" ht="15.9" customHeight="1" x14ac:dyDescent="0.2">
      <c r="A10" s="157" t="s">
        <v>233</v>
      </c>
      <c r="B10" s="158"/>
      <c r="C10" s="159">
        <f>3.64*5.005+2.275*3.64+2.73*2.73+1.82*0.91</f>
        <v>35.6083</v>
      </c>
      <c r="D10" s="159">
        <v>2.5</v>
      </c>
      <c r="E10" s="160">
        <f t="shared" ref="E10:E24" si="0">IF(A10="","",ROUNDDOWN(C10*D10,4))</f>
        <v>89.020700000000005</v>
      </c>
      <c r="F10" s="161" t="str">
        <f t="shared" ref="F10:F24" si="1">IF(A10="","","0.50")</f>
        <v>0.50</v>
      </c>
      <c r="G10" s="160">
        <f t="shared" ref="G10:G11" si="2">IF(A10="","",ROUND(E10*F10,4))</f>
        <v>44.510399999999997</v>
      </c>
      <c r="H10" s="86"/>
      <c r="I10" s="162" t="str">
        <f>IF(AND(J10="",K10=""),"",IF(J10="","給気口",INDEX([2]項目関係!$F$6:$F$44,MATCH(J10,[2]項目関係!$G$6:$G$44,0))))</f>
        <v>換気機</v>
      </c>
      <c r="J10" s="163" t="s">
        <v>226</v>
      </c>
      <c r="K10" s="164">
        <v>1</v>
      </c>
      <c r="L10" s="165"/>
      <c r="M10" s="165">
        <v>70</v>
      </c>
      <c r="N10" s="149"/>
    </row>
    <row r="11" spans="1:20" ht="15.9" customHeight="1" x14ac:dyDescent="0.2">
      <c r="A11" s="157" t="s">
        <v>234</v>
      </c>
      <c r="B11" s="158"/>
      <c r="C11" s="159">
        <f>1.82*0.91</f>
        <v>1.6561999999999999</v>
      </c>
      <c r="D11" s="159">
        <v>0.5</v>
      </c>
      <c r="E11" s="160">
        <f t="shared" si="0"/>
        <v>0.82809999999999995</v>
      </c>
      <c r="F11" s="161" t="str">
        <f t="shared" si="1"/>
        <v>0.50</v>
      </c>
      <c r="G11" s="160">
        <f t="shared" si="2"/>
        <v>0.41410000000000002</v>
      </c>
      <c r="H11" s="86"/>
      <c r="I11" s="162" t="str">
        <f>IF(AND(J11="",K11=""),"",IF(J11="","給気口",INDEX([2]項目関係!$F$6:$F$44,MATCH(J11,[2]項目関係!$G$6:$G$44,0))))</f>
        <v/>
      </c>
      <c r="J11" s="163"/>
      <c r="K11" s="164"/>
      <c r="L11" s="165"/>
      <c r="M11" s="165" t="str">
        <f>IF(($I11="")*($J11="")*($K11=""),"",IF(($I11="給気口"),"",IF(COUNTIF([2]項目関係!$G$6:$H$13,$J11),"",VLOOKUP($J11,[2]項目関係!$G$14:$H$44,2,FALSE)*$K11)))</f>
        <v/>
      </c>
      <c r="N11" s="149"/>
    </row>
    <row r="12" spans="1:20" ht="15.9" customHeight="1" x14ac:dyDescent="0.2">
      <c r="A12" s="157" t="s">
        <v>235</v>
      </c>
      <c r="B12" s="158"/>
      <c r="C12" s="159">
        <f>2.73*6.37+6.37*3.64+2.73*0.91+1.82*2.73+1.82*1.82</f>
        <v>51.342199999999998</v>
      </c>
      <c r="D12" s="159">
        <v>2.5</v>
      </c>
      <c r="E12" s="160">
        <f t="shared" si="0"/>
        <v>128.35550000000001</v>
      </c>
      <c r="F12" s="161" t="str">
        <f t="shared" si="1"/>
        <v>0.50</v>
      </c>
      <c r="G12" s="160">
        <f>IF(A12="","",ROUND(E12*F12,4))</f>
        <v>64.177800000000005</v>
      </c>
      <c r="H12" s="86"/>
      <c r="I12" s="162" t="str">
        <f>IF(AND(J12="",K12=""),"",IF(J12="","給気口",INDEX([2]項目関係!$F$6:$F$44,MATCH(J12,[2]項目関係!$G$6:$G$44,0))))</f>
        <v>換気機</v>
      </c>
      <c r="J12" s="163" t="s">
        <v>226</v>
      </c>
      <c r="K12" s="164">
        <v>3</v>
      </c>
      <c r="L12" s="165">
        <v>140</v>
      </c>
      <c r="M12" s="165">
        <v>70</v>
      </c>
      <c r="N12" s="149"/>
    </row>
    <row r="13" spans="1:20" ht="15.9" customHeight="1" x14ac:dyDescent="0.2">
      <c r="A13" s="157"/>
      <c r="B13" s="158"/>
      <c r="C13" s="159"/>
      <c r="D13" s="159"/>
      <c r="E13" s="160" t="str">
        <f t="shared" si="0"/>
        <v/>
      </c>
      <c r="F13" s="161" t="str">
        <f t="shared" si="1"/>
        <v/>
      </c>
      <c r="G13" s="160" t="str">
        <f t="shared" ref="G13:G24" si="3">IF(A13="","",ROUND(E13*F13,4))</f>
        <v/>
      </c>
      <c r="H13" s="86"/>
      <c r="I13" s="162" t="str">
        <f>IF(AND(J13="",K13=""),"",IF(J13="","給気口",INDEX([2]項目関係!$F$6:$F$44,MATCH(J13,[2]項目関係!$G$6:$G$44,0))))</f>
        <v/>
      </c>
      <c r="J13" s="163"/>
      <c r="K13" s="164"/>
      <c r="L13" s="165"/>
      <c r="M13" s="165" t="str">
        <f>IF(($I13="")*($J13="")*($K13=""),"",IF(($I13="給気口"),"",IF(COUNTIF([2]項目関係!$G$6:$H$13,$J13),"",VLOOKUP($J13,[2]項目関係!$G$14:$H$44,2,FALSE)*$K13)))</f>
        <v/>
      </c>
      <c r="N13" s="86"/>
    </row>
    <row r="14" spans="1:20" ht="15.9" customHeight="1" x14ac:dyDescent="0.2">
      <c r="A14" s="157"/>
      <c r="B14" s="158"/>
      <c r="C14" s="159"/>
      <c r="D14" s="159"/>
      <c r="E14" s="160" t="str">
        <f t="shared" si="0"/>
        <v/>
      </c>
      <c r="F14" s="161" t="str">
        <f t="shared" si="1"/>
        <v/>
      </c>
      <c r="G14" s="160" t="str">
        <f t="shared" si="3"/>
        <v/>
      </c>
      <c r="H14" s="86"/>
      <c r="I14" s="162" t="str">
        <f>IF(AND(J14="",K14=""),"",IF(J14="","給気口",INDEX([2]項目関係!$F$6:$F$44,MATCH(J14,[2]項目関係!$G$6:$G$44,0))))</f>
        <v/>
      </c>
      <c r="J14" s="163"/>
      <c r="K14" s="164"/>
      <c r="L14" s="165"/>
      <c r="M14" s="165" t="str">
        <f>IF(($I14="")*($J14="")*($K14=""),"",IF(($I14="給気口"),"",IF(COUNTIF([2]項目関係!$G$6:$H$13,$J14),"",VLOOKUP($J14,[2]項目関係!$G$14:$H$44,2,FALSE)*$K14)))</f>
        <v/>
      </c>
      <c r="N14" s="86"/>
    </row>
    <row r="15" spans="1:20" ht="15.9" customHeight="1" x14ac:dyDescent="0.2">
      <c r="A15" s="157"/>
      <c r="B15" s="158"/>
      <c r="C15" s="159"/>
      <c r="D15" s="159"/>
      <c r="E15" s="160" t="str">
        <f t="shared" si="0"/>
        <v/>
      </c>
      <c r="F15" s="161" t="str">
        <f t="shared" si="1"/>
        <v/>
      </c>
      <c r="G15" s="160" t="str">
        <f t="shared" si="3"/>
        <v/>
      </c>
      <c r="H15" s="86"/>
      <c r="I15" s="162" t="str">
        <f>IF(AND(J15="",K15=""),"",IF(J15="","給気口",INDEX([2]項目関係!$F$6:$F$44,MATCH(J15,[2]項目関係!$G$6:$G$44,0))))</f>
        <v/>
      </c>
      <c r="J15" s="163"/>
      <c r="K15" s="164"/>
      <c r="L15" s="165"/>
      <c r="M15" s="165" t="str">
        <f>IF(($I15="")*($J15="")*($K15=""),"",IF(($I15="給気口"),"",IF(COUNTIF([2]項目関係!$G$6:$H$13,$J15),"",VLOOKUP($J15,[2]項目関係!$G$14:$H$44,2,FALSE)*$K15)))</f>
        <v/>
      </c>
      <c r="N15" s="86"/>
    </row>
    <row r="16" spans="1:20" ht="15.9" customHeight="1" x14ac:dyDescent="0.2">
      <c r="A16" s="157"/>
      <c r="B16" s="158"/>
      <c r="C16" s="159"/>
      <c r="D16" s="159"/>
      <c r="E16" s="160" t="str">
        <f t="shared" si="0"/>
        <v/>
      </c>
      <c r="F16" s="161" t="str">
        <f t="shared" si="1"/>
        <v/>
      </c>
      <c r="G16" s="160" t="str">
        <f t="shared" si="3"/>
        <v/>
      </c>
      <c r="H16" s="86"/>
      <c r="I16" s="162" t="str">
        <f>IF(AND(J16="",K16=""),"",IF(J16="","給気口",INDEX([2]項目関係!$F$6:$F$44,MATCH(J16,[2]項目関係!$G$6:$G$44,0))))</f>
        <v/>
      </c>
      <c r="J16" s="163"/>
      <c r="K16" s="164"/>
      <c r="L16" s="165"/>
      <c r="M16" s="165" t="str">
        <f>IF(($I16="")*($J16="")*($K16=""),"",IF(($I16="給気口"),"",IF(COUNTIF([2]項目関係!$G$6:$H$13,$J16),"",VLOOKUP($J16,[2]項目関係!$G$14:$H$44,2,FALSE)*$K16)))</f>
        <v/>
      </c>
      <c r="N16" s="86"/>
      <c r="P16" s="76"/>
    </row>
    <row r="17" spans="1:17" ht="15.9" customHeight="1" x14ac:dyDescent="0.2">
      <c r="A17" s="157"/>
      <c r="B17" s="158"/>
      <c r="C17" s="159"/>
      <c r="D17" s="159"/>
      <c r="E17" s="160" t="str">
        <f t="shared" si="0"/>
        <v/>
      </c>
      <c r="F17" s="161" t="str">
        <f t="shared" si="1"/>
        <v/>
      </c>
      <c r="G17" s="160" t="str">
        <f t="shared" si="3"/>
        <v/>
      </c>
      <c r="H17" s="86"/>
      <c r="I17" s="162" t="str">
        <f>IF(AND(J17="",K17=""),"",IF(J17="","給気口",INDEX([2]項目関係!$F$6:$F$44,MATCH(J17,[2]項目関係!$G$6:$G$44,0))))</f>
        <v/>
      </c>
      <c r="J17" s="163"/>
      <c r="K17" s="164"/>
      <c r="L17" s="165"/>
      <c r="M17" s="165" t="str">
        <f>IF(($I17="")*($J17="")*($K17=""),"",IF(($I17="給気口"),"",IF(COUNTIF([2]項目関係!$G$6:$H$13,$J17),"",VLOOKUP($J17,[2]項目関係!$G$14:$H$44,2,FALSE)*$K17)))</f>
        <v/>
      </c>
      <c r="N17" s="86"/>
    </row>
    <row r="18" spans="1:17" ht="15.9" customHeight="1" x14ac:dyDescent="0.2">
      <c r="A18" s="157"/>
      <c r="B18" s="158"/>
      <c r="C18" s="159"/>
      <c r="D18" s="159"/>
      <c r="E18" s="160" t="str">
        <f t="shared" si="0"/>
        <v/>
      </c>
      <c r="F18" s="161" t="str">
        <f t="shared" si="1"/>
        <v/>
      </c>
      <c r="G18" s="160" t="str">
        <f t="shared" si="3"/>
        <v/>
      </c>
      <c r="H18" s="86"/>
      <c r="I18" s="162" t="str">
        <f>IF(AND(J18="",K18=""),"",IF(J18="","給気口",INDEX([2]項目関係!$F$6:$F$44,MATCH(J18,[2]項目関係!$G$6:$G$44,0))))</f>
        <v/>
      </c>
      <c r="J18" s="163"/>
      <c r="K18" s="164"/>
      <c r="L18" s="165"/>
      <c r="M18" s="165" t="str">
        <f>IF(($I18="")*($J18="")*($K18=""),"",IF(($I18="給気口"),"",IF(COUNTIF([2]項目関係!$G$6:$H$13,$J18),"",VLOOKUP($J18,[2]項目関係!$G$14:$H$44,2,FALSE)*$K18)))</f>
        <v/>
      </c>
      <c r="N18" s="86"/>
    </row>
    <row r="19" spans="1:17" ht="15.9" customHeight="1" x14ac:dyDescent="0.2">
      <c r="A19" s="157"/>
      <c r="B19" s="158"/>
      <c r="C19" s="159"/>
      <c r="D19" s="159"/>
      <c r="E19" s="160" t="str">
        <f t="shared" si="0"/>
        <v/>
      </c>
      <c r="F19" s="161" t="str">
        <f t="shared" si="1"/>
        <v/>
      </c>
      <c r="G19" s="160" t="str">
        <f t="shared" si="3"/>
        <v/>
      </c>
      <c r="H19" s="86"/>
      <c r="I19" s="162" t="str">
        <f>IF(AND(J19="",K19=""),"",IF(J19="","給気口",INDEX([2]項目関係!$F$6:$F$44,MATCH(J19,[2]項目関係!$G$6:$G$44,0))))</f>
        <v/>
      </c>
      <c r="J19" s="163"/>
      <c r="K19" s="164"/>
      <c r="L19" s="165"/>
      <c r="M19" s="165" t="str">
        <f>IF(($I19="")*($J19="")*($K19=""),"",IF(($I19="給気口"),"",IF(COUNTIF([2]項目関係!$G$6:$H$13,$J19),"",VLOOKUP($J19,[2]項目関係!$G$14:$H$44,2,FALSE)*$K19)))</f>
        <v/>
      </c>
      <c r="N19" s="86"/>
    </row>
    <row r="20" spans="1:17" ht="15.9" customHeight="1" x14ac:dyDescent="0.2">
      <c r="A20" s="157"/>
      <c r="B20" s="158"/>
      <c r="C20" s="159"/>
      <c r="D20" s="159"/>
      <c r="E20" s="160" t="str">
        <f t="shared" si="0"/>
        <v/>
      </c>
      <c r="F20" s="161" t="str">
        <f t="shared" si="1"/>
        <v/>
      </c>
      <c r="G20" s="160" t="str">
        <f t="shared" si="3"/>
        <v/>
      </c>
      <c r="H20" s="86"/>
      <c r="I20" s="162" t="str">
        <f>IF(AND(J20="",K20=""),"",IF(J20="","給気口",INDEX([2]項目関係!$F$6:$F$44,MATCH(J20,[2]項目関係!$G$6:$G$44,0))))</f>
        <v/>
      </c>
      <c r="J20" s="163"/>
      <c r="K20" s="164"/>
      <c r="L20" s="165"/>
      <c r="M20" s="165" t="str">
        <f>IF(($I20="")*($J20="")*($K20=""),"",IF(($I20="給気口"),"",IF(COUNTIF([2]項目関係!$G$6:$H$13,$J20),"",VLOOKUP($J20,[2]項目関係!$G$14:$H$44,2,FALSE)*$K20)))</f>
        <v/>
      </c>
    </row>
    <row r="21" spans="1:17" ht="15.9" customHeight="1" x14ac:dyDescent="0.2">
      <c r="A21" s="157"/>
      <c r="B21" s="158"/>
      <c r="C21" s="159"/>
      <c r="D21" s="159"/>
      <c r="E21" s="160" t="str">
        <f t="shared" si="0"/>
        <v/>
      </c>
      <c r="F21" s="161" t="str">
        <f t="shared" si="1"/>
        <v/>
      </c>
      <c r="G21" s="160" t="str">
        <f t="shared" si="3"/>
        <v/>
      </c>
      <c r="H21" s="86"/>
      <c r="I21" s="162" t="str">
        <f>IF(AND(J21="",K21=""),"",IF(J21="","給気口",INDEX([2]項目関係!$F$6:$F$44,MATCH(J21,[2]項目関係!$G$6:$G$44,0))))</f>
        <v/>
      </c>
      <c r="J21" s="163"/>
      <c r="K21" s="164"/>
      <c r="L21" s="165"/>
      <c r="M21" s="165" t="str">
        <f>IF(($I21="")*($J21="")*($K21=""),"",IF(($I21="給気口"),"",IF(COUNTIF([2]項目関係!$G$6:$H$13,$J21),"",VLOOKUP($J21,[2]項目関係!$G$14:$H$44,2,FALSE)*$K21)))</f>
        <v/>
      </c>
    </row>
    <row r="22" spans="1:17" ht="15.9" customHeight="1" x14ac:dyDescent="0.2">
      <c r="A22" s="157"/>
      <c r="B22" s="158"/>
      <c r="C22" s="159"/>
      <c r="D22" s="159"/>
      <c r="E22" s="160" t="str">
        <f t="shared" si="0"/>
        <v/>
      </c>
      <c r="F22" s="161" t="str">
        <f t="shared" si="1"/>
        <v/>
      </c>
      <c r="G22" s="160" t="str">
        <f t="shared" si="3"/>
        <v/>
      </c>
      <c r="H22" s="86"/>
      <c r="I22" s="162" t="str">
        <f>IF(AND(J22="",K22=""),"",IF(J22="","給気口",INDEX([2]項目関係!$F$6:$F$44,MATCH(J22,[2]項目関係!$G$6:$G$44,0))))</f>
        <v/>
      </c>
      <c r="J22" s="163"/>
      <c r="K22" s="164"/>
      <c r="L22" s="165"/>
      <c r="M22" s="165" t="str">
        <f>IF(($I22="")*($J22="")*($K22=""),"",IF(($I22="給気口"),"",IF(COUNTIF([2]項目関係!$G$6:$H$13,$J22),"",VLOOKUP($J22,[2]項目関係!$G$14:$H$44,2,FALSE)*$K22)))</f>
        <v/>
      </c>
    </row>
    <row r="23" spans="1:17" ht="15.9" customHeight="1" x14ac:dyDescent="0.2">
      <c r="A23" s="157"/>
      <c r="B23" s="158"/>
      <c r="C23" s="159"/>
      <c r="D23" s="159"/>
      <c r="E23" s="160" t="str">
        <f t="shared" si="0"/>
        <v/>
      </c>
      <c r="F23" s="161" t="str">
        <f t="shared" si="1"/>
        <v/>
      </c>
      <c r="G23" s="160" t="str">
        <f t="shared" si="3"/>
        <v/>
      </c>
      <c r="H23" s="86"/>
      <c r="I23" s="162" t="str">
        <f>IF(AND(J23="",K23=""),"",IF(J23="","給気口",INDEX([2]項目関係!$F$6:$F$44,MATCH(J23,[2]項目関係!$G$6:$G$44,0))))</f>
        <v/>
      </c>
      <c r="J23" s="163"/>
      <c r="K23" s="164"/>
      <c r="L23" s="165"/>
      <c r="M23" s="165" t="str">
        <f>IF(($I23="")*($J23="")*($K23=""),"",IF(($I23="給気口"),"",IF(COUNTIF([2]項目関係!$G$6:$H$13,$J23),"",VLOOKUP($J23,[2]項目関係!$G$14:$H$44,2,FALSE)*$K23)))</f>
        <v/>
      </c>
    </row>
    <row r="24" spans="1:17" ht="15.9" customHeight="1" x14ac:dyDescent="0.2">
      <c r="A24" s="157"/>
      <c r="B24" s="158"/>
      <c r="C24" s="159"/>
      <c r="D24" s="159"/>
      <c r="E24" s="160" t="str">
        <f t="shared" si="0"/>
        <v/>
      </c>
      <c r="F24" s="161" t="str">
        <f t="shared" si="1"/>
        <v/>
      </c>
      <c r="G24" s="160" t="str">
        <f t="shared" si="3"/>
        <v/>
      </c>
      <c r="H24" s="86"/>
      <c r="I24" s="162" t="str">
        <f>IF(AND(J24="",K24=""),"",IF(J24="","給気口",INDEX([2]項目関係!$F$6:$F$44,MATCH(J24,[2]項目関係!$G$6:$G$44,0))))</f>
        <v/>
      </c>
      <c r="J24" s="163"/>
      <c r="K24" s="164"/>
      <c r="L24" s="165"/>
      <c r="M24" s="165" t="str">
        <f>IF(($I24="")*($J24="")*($K24=""),"",IF(($I24="給気口"),"",IF(COUNTIF([2]項目関係!$G$6:$H$13,$J24),"",VLOOKUP($J24,[2]項目関係!$G$14:$H$44,2,FALSE)*$K24)))</f>
        <v/>
      </c>
      <c r="P24" s="76"/>
      <c r="Q24" s="77"/>
    </row>
    <row r="25" spans="1:17" ht="15.9" customHeight="1" thickBot="1" x14ac:dyDescent="0.25">
      <c r="A25" s="157"/>
      <c r="B25" s="166"/>
      <c r="C25" s="159"/>
      <c r="D25" s="159"/>
      <c r="E25" s="160" t="str">
        <f t="shared" ref="E25" si="4">IF(B25="","",ROUNDDOWN(C25*D25,4))</f>
        <v/>
      </c>
      <c r="F25" s="161" t="str">
        <f t="shared" ref="F25" si="5">IF(B25="","","0.50")</f>
        <v/>
      </c>
      <c r="G25" s="160" t="str">
        <f t="shared" ref="G25" si="6">IF(B25="","",ROUND(E25*F25,4))</f>
        <v/>
      </c>
      <c r="H25" s="167"/>
      <c r="I25" s="162" t="str">
        <f>IF(AND(J25="",K25=""),"",IF(J25="","給気口",INDEX([2]項目関係!$F$6:$F$44,MATCH(J25,[2]項目関係!$G$6:$G$44,0))))</f>
        <v/>
      </c>
      <c r="J25" s="168"/>
      <c r="K25" s="164"/>
      <c r="L25" s="165"/>
      <c r="M25" s="165" t="str">
        <f>IF(($I25="")*($J25="")*($K25=""),"",IF(($I25="給気口"),"",IF(COUNTIF([2]項目関係!$G$6:$H$13,$J25),"",VLOOKUP($J25,[2]項目関係!$G$14:$H$44,2,FALSE)*$K25)))</f>
        <v/>
      </c>
    </row>
    <row r="26" spans="1:17" ht="15.9" customHeight="1" thickBot="1" x14ac:dyDescent="0.25">
      <c r="A26" s="169" t="s">
        <v>80</v>
      </c>
      <c r="B26" s="170"/>
      <c r="C26" s="171">
        <f>SUM(C10:C25)</f>
        <v>88.606700000000004</v>
      </c>
      <c r="D26" s="171"/>
      <c r="E26" s="171">
        <f>SUM(E10:E25)</f>
        <v>218.20429999999999</v>
      </c>
      <c r="F26" s="172"/>
      <c r="G26" s="173">
        <f>SUM(G10:G25)</f>
        <v>109.1023</v>
      </c>
      <c r="H26" s="167"/>
      <c r="I26" s="174"/>
      <c r="J26" s="175"/>
      <c r="K26" s="176">
        <f>SUM(K10:K25)</f>
        <v>4</v>
      </c>
      <c r="L26" s="177">
        <f>SUM(L10:L25)</f>
        <v>140</v>
      </c>
      <c r="M26" s="178">
        <f>SUM(M10:M25)</f>
        <v>140</v>
      </c>
      <c r="P26" s="86"/>
      <c r="Q26" s="86"/>
    </row>
    <row r="27" spans="1:17" ht="15.9" customHeight="1" x14ac:dyDescent="0.15">
      <c r="A27" s="179"/>
      <c r="B27" s="179"/>
      <c r="C27" s="179"/>
      <c r="D27" s="179"/>
      <c r="E27" s="179"/>
      <c r="H27" s="86"/>
      <c r="I27" s="180" t="s">
        <v>178</v>
      </c>
      <c r="J27" s="119"/>
      <c r="K27" s="119"/>
      <c r="L27" s="119"/>
      <c r="M27" s="119"/>
      <c r="P27" s="86"/>
      <c r="Q27" s="86"/>
    </row>
    <row r="28" spans="1:17" ht="15.9" customHeight="1" thickBot="1" x14ac:dyDescent="0.2">
      <c r="A28" s="148" t="s">
        <v>84</v>
      </c>
      <c r="B28" s="181"/>
      <c r="C28" s="182"/>
      <c r="D28" s="182"/>
      <c r="H28" s="86"/>
      <c r="I28" s="138" t="s">
        <v>179</v>
      </c>
      <c r="J28" s="121"/>
      <c r="K28" s="121"/>
      <c r="L28" s="121"/>
      <c r="M28" s="121"/>
      <c r="P28" s="86"/>
      <c r="Q28" s="86"/>
    </row>
    <row r="29" spans="1:17" ht="15.9" customHeight="1" thickBot="1" x14ac:dyDescent="0.2">
      <c r="B29" s="212" t="s">
        <v>81</v>
      </c>
      <c r="C29" s="213"/>
      <c r="D29" s="216">
        <f>G26</f>
        <v>109.1</v>
      </c>
      <c r="E29" s="217" t="s">
        <v>85</v>
      </c>
      <c r="H29" s="86"/>
      <c r="I29" s="138" t="s">
        <v>181</v>
      </c>
      <c r="J29" s="183"/>
      <c r="K29" s="183"/>
      <c r="L29" s="183"/>
      <c r="M29" s="183"/>
      <c r="P29" s="86"/>
      <c r="Q29" s="86"/>
    </row>
    <row r="30" spans="1:17" ht="15.9" customHeight="1" thickBot="1" x14ac:dyDescent="0.2">
      <c r="B30" s="214"/>
      <c r="C30" s="215"/>
      <c r="D30" s="216"/>
      <c r="E30" s="217"/>
      <c r="H30" s="86"/>
      <c r="I30" s="138" t="s">
        <v>180</v>
      </c>
      <c r="J30" s="183"/>
      <c r="K30" s="183"/>
      <c r="L30" s="183"/>
      <c r="M30" s="183"/>
      <c r="P30" s="86"/>
      <c r="Q30" s="86"/>
    </row>
    <row r="31" spans="1:17" ht="15.9" customHeight="1" thickBot="1" x14ac:dyDescent="0.2">
      <c r="B31" s="212" t="s">
        <v>82</v>
      </c>
      <c r="C31" s="213"/>
      <c r="D31" s="216">
        <f>M26</f>
        <v>140</v>
      </c>
      <c r="E31" s="217" t="s">
        <v>85</v>
      </c>
      <c r="H31" s="86"/>
      <c r="I31" s="138" t="s">
        <v>222</v>
      </c>
      <c r="P31" s="86"/>
      <c r="Q31" s="86"/>
    </row>
    <row r="32" spans="1:17" ht="15.9" customHeight="1" thickBot="1" x14ac:dyDescent="0.2">
      <c r="B32" s="214"/>
      <c r="C32" s="215"/>
      <c r="D32" s="216"/>
      <c r="E32" s="217"/>
      <c r="H32" s="86"/>
      <c r="I32" s="138" t="s">
        <v>223</v>
      </c>
      <c r="P32" s="86"/>
      <c r="Q32" s="86"/>
    </row>
    <row r="33" spans="1:17" ht="15.9" customHeight="1" thickBot="1" x14ac:dyDescent="0.2">
      <c r="B33" s="212" t="s">
        <v>83</v>
      </c>
      <c r="C33" s="213"/>
      <c r="D33" s="216">
        <f>M26/E26</f>
        <v>0.64</v>
      </c>
      <c r="E33" s="217" t="s">
        <v>87</v>
      </c>
      <c r="H33" s="86"/>
      <c r="I33" s="138" t="s">
        <v>224</v>
      </c>
      <c r="P33" s="86"/>
      <c r="Q33" s="86"/>
    </row>
    <row r="34" spans="1:17" ht="15.9" customHeight="1" thickBot="1" x14ac:dyDescent="0.2">
      <c r="B34" s="214"/>
      <c r="C34" s="215"/>
      <c r="D34" s="216"/>
      <c r="E34" s="217"/>
      <c r="H34" s="86"/>
      <c r="I34" s="184"/>
      <c r="P34" s="86"/>
      <c r="Q34" s="86"/>
    </row>
    <row r="35" spans="1:17" ht="15.9" customHeight="1" x14ac:dyDescent="0.2">
      <c r="A35" s="86"/>
      <c r="B35" s="212" t="s">
        <v>86</v>
      </c>
      <c r="C35" s="213"/>
      <c r="D35" s="218" t="str">
        <f>IF(M26/E26&gt;=0.5,"○","×")</f>
        <v>○</v>
      </c>
      <c r="E35" s="219"/>
      <c r="H35" s="86"/>
      <c r="P35" s="86"/>
      <c r="Q35" s="86"/>
    </row>
    <row r="36" spans="1:17" ht="15.9" customHeight="1" thickBot="1" x14ac:dyDescent="0.25">
      <c r="A36" s="86"/>
      <c r="B36" s="214"/>
      <c r="C36" s="215"/>
      <c r="D36" s="220"/>
      <c r="E36" s="221"/>
      <c r="H36" s="86"/>
      <c r="P36" s="86"/>
      <c r="Q36" s="86"/>
    </row>
    <row r="37" spans="1:17" ht="15.9" customHeight="1" x14ac:dyDescent="0.2">
      <c r="B37" s="185" t="s">
        <v>88</v>
      </c>
      <c r="C37" s="86"/>
      <c r="D37" s="86"/>
      <c r="H37" s="86"/>
      <c r="P37" s="86"/>
      <c r="Q37" s="86"/>
    </row>
    <row r="38" spans="1:17" ht="13.5" customHeight="1" x14ac:dyDescent="0.2">
      <c r="A38" s="186" t="s">
        <v>24</v>
      </c>
      <c r="B38" s="86"/>
      <c r="C38" s="86"/>
      <c r="D38" s="86"/>
      <c r="E38" s="86"/>
      <c r="F38" s="86"/>
      <c r="G38" s="86"/>
      <c r="H38" s="86"/>
      <c r="I38" s="86"/>
      <c r="J38" s="86"/>
      <c r="K38" s="86"/>
      <c r="L38" s="86"/>
    </row>
    <row r="39" spans="1:17" ht="13.5" customHeight="1" x14ac:dyDescent="0.2">
      <c r="A39" s="186" t="s">
        <v>230</v>
      </c>
      <c r="B39" s="86"/>
      <c r="C39" s="86"/>
      <c r="D39" s="86"/>
      <c r="E39" s="86"/>
      <c r="F39" s="86"/>
      <c r="G39" s="86"/>
      <c r="H39" s="86"/>
      <c r="I39" s="86"/>
      <c r="J39" s="86"/>
      <c r="K39" s="86"/>
      <c r="L39" s="86"/>
    </row>
    <row r="40" spans="1:17" ht="13.5" customHeight="1" x14ac:dyDescent="0.2">
      <c r="A40" s="186" t="s">
        <v>130</v>
      </c>
      <c r="B40" s="86"/>
      <c r="C40" s="86"/>
      <c r="D40" s="86"/>
      <c r="E40" s="86"/>
      <c r="F40" s="86"/>
      <c r="G40" s="86"/>
      <c r="H40" s="86"/>
      <c r="I40" s="86"/>
      <c r="J40" s="86"/>
      <c r="K40" s="86"/>
      <c r="L40" s="86"/>
    </row>
    <row r="41" spans="1:17" ht="13.5" customHeight="1" x14ac:dyDescent="0.2">
      <c r="A41" s="186" t="s">
        <v>112</v>
      </c>
    </row>
    <row r="42" spans="1:17" ht="13.5" customHeight="1" x14ac:dyDescent="0.2">
      <c r="A42" s="186" t="s">
        <v>25</v>
      </c>
    </row>
    <row r="43" spans="1:17" ht="13.5" customHeight="1" x14ac:dyDescent="0.2">
      <c r="A43" s="186" t="s">
        <v>131</v>
      </c>
    </row>
    <row r="44" spans="1:17" ht="13.5" customHeight="1" x14ac:dyDescent="0.2">
      <c r="A44" s="186" t="s">
        <v>195</v>
      </c>
    </row>
    <row r="45" spans="1:17" x14ac:dyDescent="0.2">
      <c r="A45" s="186" t="s">
        <v>196</v>
      </c>
    </row>
    <row r="48" spans="1:17" x14ac:dyDescent="0.2">
      <c r="G48">
        <f>G26/35</f>
        <v>3.11720857142857</v>
      </c>
    </row>
  </sheetData>
  <sheetProtection selectLockedCells="1"/>
  <mergeCells count="27">
    <mergeCell ref="A1:G1"/>
    <mergeCell ref="H1:I1"/>
    <mergeCell ref="A2:B3"/>
    <mergeCell ref="C2:G3"/>
    <mergeCell ref="H2:I2"/>
    <mergeCell ref="H3:I3"/>
    <mergeCell ref="A6:G6"/>
    <mergeCell ref="I6:M6"/>
    <mergeCell ref="A7:B9"/>
    <mergeCell ref="C7:C8"/>
    <mergeCell ref="D7:D8"/>
    <mergeCell ref="E7:E8"/>
    <mergeCell ref="I7:I9"/>
    <mergeCell ref="J7:J9"/>
    <mergeCell ref="K7:K8"/>
    <mergeCell ref="L7:M7"/>
    <mergeCell ref="B29:C30"/>
    <mergeCell ref="D29:D30"/>
    <mergeCell ref="E29:E30"/>
    <mergeCell ref="B31:C32"/>
    <mergeCell ref="D31:D32"/>
    <mergeCell ref="E31:E32"/>
    <mergeCell ref="B33:C34"/>
    <mergeCell ref="D33:D34"/>
    <mergeCell ref="E33:E34"/>
    <mergeCell ref="B35:C36"/>
    <mergeCell ref="D35:E36"/>
  </mergeCells>
  <phoneticPr fontId="9"/>
  <dataValidations count="4">
    <dataValidation allowBlank="1" showDropDown="1" showInputMessage="1" sqref="B10:B25" xr:uid="{FF2C43B7-676E-4765-8E3C-6625C29B9B0E}"/>
    <dataValidation allowBlank="1" showDropDown="1" showInputMessage="1" showErrorMessage="1" sqref="I10:I25" xr:uid="{7487D830-7D20-4CB8-97A6-61673D77BA09}"/>
    <dataValidation type="list" allowBlank="1" showInputMessage="1" showErrorMessage="1" sqref="J10:J25" xr:uid="{FB3A5D8D-E896-4B1C-BBB7-3DD39358CF25}">
      <formula1>排気機材型番</formula1>
    </dataValidation>
    <dataValidation type="list" allowBlank="1" showInputMessage="1" showErrorMessage="1" sqref="J2" xr:uid="{36ECE54C-724C-4CE7-A7A3-A6A40C66E0BE}">
      <formula1>"第一種,第一種/第三種,第三種"</formula1>
    </dataValidation>
  </dataValidations>
  <printOptions horizontalCentered="1"/>
  <pageMargins left="0.39370078740157483" right="0.19685039370078741" top="0.39370078740157483" bottom="0.19685039370078741" header="0" footer="0"/>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8"/>
  <sheetViews>
    <sheetView tabSelected="1" zoomScaleNormal="100" workbookViewId="0">
      <selection activeCell="C2" sqref="C2:G3"/>
    </sheetView>
  </sheetViews>
  <sheetFormatPr defaultColWidth="9" defaultRowHeight="13.2" x14ac:dyDescent="0.2"/>
  <cols>
    <col min="1" max="1" width="9.33203125" style="51" customWidth="1"/>
    <col min="2" max="2" width="25" style="51" customWidth="1"/>
    <col min="3" max="7" width="15.6640625" style="51" customWidth="1"/>
    <col min="8" max="8" width="1.6640625" style="51" customWidth="1"/>
    <col min="9" max="9" width="9" style="51" customWidth="1"/>
    <col min="10" max="10" width="20.6640625" style="51" customWidth="1"/>
    <col min="11" max="11" width="5.6640625" style="51" customWidth="1"/>
    <col min="12" max="14" width="9" style="51" customWidth="1"/>
    <col min="15" max="15" width="13.44140625" style="51" customWidth="1"/>
    <col min="16" max="18" width="9" style="51" customWidth="1"/>
    <col min="19" max="16384" width="9" style="51"/>
  </cols>
  <sheetData>
    <row r="1" spans="1:20" ht="15.9" customHeight="1" x14ac:dyDescent="0.2">
      <c r="A1" s="250" t="s">
        <v>14</v>
      </c>
      <c r="B1" s="250"/>
      <c r="C1" s="250"/>
      <c r="D1" s="250"/>
      <c r="E1" s="250"/>
      <c r="F1" s="250"/>
      <c r="G1" s="250"/>
      <c r="H1" s="247" t="s">
        <v>108</v>
      </c>
      <c r="I1" s="248"/>
      <c r="J1" s="83" t="s">
        <v>232</v>
      </c>
      <c r="K1" s="52"/>
      <c r="L1" s="53"/>
      <c r="M1" s="54"/>
      <c r="N1" s="54"/>
      <c r="O1" s="98" t="s">
        <v>173</v>
      </c>
      <c r="P1" s="98">
        <v>50</v>
      </c>
      <c r="Q1" s="98">
        <v>30</v>
      </c>
      <c r="R1" s="99">
        <v>15</v>
      </c>
    </row>
    <row r="2" spans="1:20" ht="15.9" customHeight="1" x14ac:dyDescent="0.2">
      <c r="A2" s="284" t="s">
        <v>127</v>
      </c>
      <c r="B2" s="285"/>
      <c r="C2" s="268" t="s">
        <v>187</v>
      </c>
      <c r="D2" s="269"/>
      <c r="E2" s="269"/>
      <c r="F2" s="269"/>
      <c r="G2" s="270"/>
      <c r="H2" s="249" t="s">
        <v>13</v>
      </c>
      <c r="I2" s="248"/>
      <c r="J2" s="101" t="s">
        <v>229</v>
      </c>
      <c r="K2" s="55"/>
      <c r="L2" s="56"/>
      <c r="M2" s="54"/>
      <c r="N2" s="54"/>
      <c r="O2" s="100" t="s">
        <v>174</v>
      </c>
      <c r="P2" s="100">
        <v>50</v>
      </c>
      <c r="Q2" s="100">
        <v>30</v>
      </c>
      <c r="R2" s="99">
        <v>15</v>
      </c>
    </row>
    <row r="3" spans="1:20" ht="15.9" customHeight="1" x14ac:dyDescent="0.2">
      <c r="A3" s="286"/>
      <c r="B3" s="287"/>
      <c r="C3" s="271"/>
      <c r="D3" s="272"/>
      <c r="E3" s="272"/>
      <c r="F3" s="272"/>
      <c r="G3" s="273"/>
      <c r="H3" s="249"/>
      <c r="I3" s="248"/>
      <c r="J3" s="94"/>
      <c r="K3" s="55"/>
      <c r="L3" s="54"/>
      <c r="M3" s="54"/>
      <c r="N3" s="54"/>
      <c r="O3" s="100" t="s">
        <v>175</v>
      </c>
      <c r="P3" s="100">
        <v>50</v>
      </c>
      <c r="Q3" s="100">
        <v>30</v>
      </c>
      <c r="R3" s="99">
        <v>15</v>
      </c>
    </row>
    <row r="4" spans="1:20" ht="15.9" customHeight="1" x14ac:dyDescent="0.2">
      <c r="A4" s="48"/>
      <c r="B4" s="48"/>
      <c r="C4" s="49"/>
      <c r="D4" s="49"/>
      <c r="E4" s="49"/>
      <c r="F4" s="49"/>
      <c r="G4" s="49"/>
      <c r="H4" s="50"/>
      <c r="I4" s="66"/>
      <c r="J4" s="50"/>
      <c r="K4" s="50"/>
      <c r="L4" s="50"/>
      <c r="M4" s="50"/>
      <c r="N4" s="50"/>
      <c r="O4" s="100" t="s">
        <v>194</v>
      </c>
      <c r="P4" s="100">
        <v>24</v>
      </c>
      <c r="Q4" s="100">
        <v>16</v>
      </c>
      <c r="R4" s="99">
        <v>8</v>
      </c>
    </row>
    <row r="5" spans="1:20" ht="15.9" customHeight="1" x14ac:dyDescent="0.2">
      <c r="A5" s="48" t="s">
        <v>9</v>
      </c>
      <c r="B5" s="49"/>
      <c r="C5" s="49"/>
      <c r="D5" s="49"/>
      <c r="E5" s="49"/>
      <c r="F5" s="49"/>
      <c r="G5" s="49"/>
      <c r="H5" s="50"/>
      <c r="I5" s="50" t="s">
        <v>10</v>
      </c>
      <c r="J5" s="50"/>
      <c r="K5" s="50"/>
      <c r="L5" s="50"/>
      <c r="M5" s="57"/>
      <c r="N5" s="57"/>
      <c r="O5" s="100" t="s">
        <v>214</v>
      </c>
      <c r="P5" s="100">
        <v>70</v>
      </c>
      <c r="Q5" s="100">
        <v>49</v>
      </c>
      <c r="R5" s="99">
        <v>40</v>
      </c>
      <c r="S5" s="99">
        <v>30</v>
      </c>
      <c r="T5" s="99">
        <v>20</v>
      </c>
    </row>
    <row r="6" spans="1:20" ht="15.9" customHeight="1" x14ac:dyDescent="0.2">
      <c r="A6" s="267" t="s">
        <v>0</v>
      </c>
      <c r="B6" s="267"/>
      <c r="C6" s="267"/>
      <c r="D6" s="267"/>
      <c r="E6" s="267"/>
      <c r="F6" s="267"/>
      <c r="G6" s="267"/>
      <c r="H6" s="50"/>
      <c r="I6" s="264" t="s">
        <v>110</v>
      </c>
      <c r="J6" s="266"/>
      <c r="K6" s="266"/>
      <c r="L6" s="266"/>
      <c r="M6" s="265"/>
      <c r="N6" s="58"/>
    </row>
    <row r="7" spans="1:20" ht="15.9" customHeight="1" x14ac:dyDescent="0.2">
      <c r="A7" s="274"/>
      <c r="B7" s="275"/>
      <c r="C7" s="280" t="s">
        <v>17</v>
      </c>
      <c r="D7" s="288" t="s">
        <v>193</v>
      </c>
      <c r="E7" s="282" t="s">
        <v>1</v>
      </c>
      <c r="F7" s="126" t="s">
        <v>16</v>
      </c>
      <c r="G7" s="128" t="s">
        <v>12</v>
      </c>
      <c r="H7" s="50"/>
      <c r="I7" s="261" t="s">
        <v>78</v>
      </c>
      <c r="J7" s="261" t="s">
        <v>69</v>
      </c>
      <c r="K7" s="261" t="s">
        <v>28</v>
      </c>
      <c r="L7" s="264" t="s">
        <v>159</v>
      </c>
      <c r="M7" s="265"/>
      <c r="N7" s="58"/>
    </row>
    <row r="8" spans="1:20" ht="15.9" customHeight="1" x14ac:dyDescent="0.2">
      <c r="A8" s="276"/>
      <c r="B8" s="277"/>
      <c r="C8" s="281"/>
      <c r="D8" s="289"/>
      <c r="E8" s="283"/>
      <c r="F8" s="127" t="s">
        <v>2</v>
      </c>
      <c r="G8" s="124" t="s">
        <v>11</v>
      </c>
      <c r="H8" s="59"/>
      <c r="I8" s="262"/>
      <c r="J8" s="262"/>
      <c r="K8" s="263"/>
      <c r="L8" s="91" t="s">
        <v>160</v>
      </c>
      <c r="M8" s="91" t="s">
        <v>161</v>
      </c>
      <c r="N8" s="50"/>
      <c r="O8"/>
      <c r="P8"/>
      <c r="Q8"/>
    </row>
    <row r="9" spans="1:20" ht="15.9" customHeight="1" x14ac:dyDescent="0.2">
      <c r="A9" s="278"/>
      <c r="B9" s="279"/>
      <c r="C9" s="60" t="s">
        <v>4</v>
      </c>
      <c r="D9" s="60" t="s">
        <v>3</v>
      </c>
      <c r="E9" s="61" t="s">
        <v>5</v>
      </c>
      <c r="F9" s="62" t="s">
        <v>15</v>
      </c>
      <c r="G9" s="63" t="s">
        <v>79</v>
      </c>
      <c r="H9" s="50"/>
      <c r="I9" s="263"/>
      <c r="J9" s="263"/>
      <c r="K9" s="63" t="s">
        <v>72</v>
      </c>
      <c r="L9" s="63" t="s">
        <v>71</v>
      </c>
      <c r="M9" s="63" t="s">
        <v>71</v>
      </c>
      <c r="N9" s="50"/>
      <c r="O9"/>
      <c r="P9"/>
      <c r="Q9"/>
    </row>
    <row r="10" spans="1:20" ht="15.9" customHeight="1" x14ac:dyDescent="0.2">
      <c r="A10" s="134" t="s">
        <v>227</v>
      </c>
      <c r="B10" s="129"/>
      <c r="C10" s="102"/>
      <c r="D10" s="102"/>
      <c r="E10" s="103">
        <f t="shared" ref="E10:E12" si="0">IF(A10="","",ROUNDDOWN(C10*D10,4))</f>
        <v>0</v>
      </c>
      <c r="F10" s="104" t="str">
        <f t="shared" ref="F10:F12" si="1">IF(A10="","","0.50")</f>
        <v>0.50</v>
      </c>
      <c r="G10" s="103">
        <f t="shared" ref="G10:G11" si="2">IF(A10="","",ROUND(E10*F10,4))</f>
        <v>0</v>
      </c>
      <c r="H10" s="64"/>
      <c r="I10" s="65" t="str">
        <f>IF(AND(J10="",K10=""),"",IF(J10="","給気口",INDEX(項目関係!$F$6:$F$44,MATCH(J10,項目関係!$G$6:$G$44,0))))</f>
        <v/>
      </c>
      <c r="J10" s="80"/>
      <c r="K10" s="105"/>
      <c r="L10" s="106"/>
      <c r="M10" s="107" t="str">
        <f>IF(($I10="")*($J10="")*($K10=""),"",IF(($I10="給気口"),"",IF(COUNTIF(項目関係!$G$6:$H$13,$J10),"",VLOOKUP($J10,項目関係!$G$14:$H$44,2,FALSE)*$K10)))</f>
        <v/>
      </c>
      <c r="N10" s="66"/>
      <c r="O10"/>
      <c r="P10"/>
      <c r="Q10"/>
    </row>
    <row r="11" spans="1:20" ht="15.9" customHeight="1" x14ac:dyDescent="0.2">
      <c r="A11" s="134" t="s">
        <v>191</v>
      </c>
      <c r="B11" s="129"/>
      <c r="C11" s="102"/>
      <c r="D11" s="102"/>
      <c r="E11" s="103">
        <f t="shared" si="0"/>
        <v>0</v>
      </c>
      <c r="F11" s="104" t="str">
        <f t="shared" si="1"/>
        <v>0.50</v>
      </c>
      <c r="G11" s="103">
        <f t="shared" si="2"/>
        <v>0</v>
      </c>
      <c r="H11" s="64"/>
      <c r="I11" s="65" t="str">
        <f>IF(AND(J11="",K11=""),"",IF(J11="","給気口",INDEX(項目関係!$F$6:$F$44,MATCH(J11,項目関係!$G$6:$G$44,0))))</f>
        <v/>
      </c>
      <c r="J11" s="80"/>
      <c r="K11" s="105"/>
      <c r="L11" s="106"/>
      <c r="M11" s="107" t="str">
        <f>IF(($I11="")*($J11="")*($K11=""),"",IF(($I11="給気口"),"",IF(COUNTIF(項目関係!$G$6:$H$13,$J11),"",VLOOKUP($J11,項目関係!$G$14:$H$44,2,FALSE)*$K11)))</f>
        <v/>
      </c>
      <c r="N11" s="66"/>
      <c r="O11"/>
      <c r="P11"/>
      <c r="Q11"/>
    </row>
    <row r="12" spans="1:20" ht="15.9" customHeight="1" x14ac:dyDescent="0.2">
      <c r="A12" s="134" t="s">
        <v>228</v>
      </c>
      <c r="B12" s="129"/>
      <c r="C12" s="102"/>
      <c r="D12" s="102"/>
      <c r="E12" s="103">
        <f t="shared" si="0"/>
        <v>0</v>
      </c>
      <c r="F12" s="104" t="str">
        <f t="shared" si="1"/>
        <v>0.50</v>
      </c>
      <c r="G12" s="103">
        <f>IF(A12="","",ROUND(E12*F12,4))</f>
        <v>0</v>
      </c>
      <c r="H12" s="64"/>
      <c r="I12" s="65" t="str">
        <f>IF(AND(J12="",K12=""),"",IF(J12="","給気口",INDEX(項目関係!$F$6:$F$44,MATCH(J12,項目関係!$G$6:$G$44,0))))</f>
        <v/>
      </c>
      <c r="J12" s="80"/>
      <c r="K12" s="105"/>
      <c r="L12" s="106"/>
      <c r="M12" s="107" t="str">
        <f>IF(($I12="")*($J12="")*($K12=""),"",IF(($I12="給気口"),"",IF(COUNTIF(項目関係!$G$6:$H$13,$J12),"",VLOOKUP($J12,項目関係!$G$14:$H$44,2,FALSE)*$K12)))</f>
        <v/>
      </c>
      <c r="N12" s="66"/>
      <c r="O12"/>
      <c r="P12"/>
      <c r="Q12"/>
    </row>
    <row r="13" spans="1:20" ht="15.9" customHeight="1" x14ac:dyDescent="0.2">
      <c r="A13" s="134" t="s">
        <v>192</v>
      </c>
      <c r="B13" s="129"/>
      <c r="C13" s="102"/>
      <c r="D13" s="102"/>
      <c r="E13" s="103">
        <f t="shared" ref="E13:E24" si="3">IF(A13="","",ROUNDDOWN(C13*D13,4))</f>
        <v>0</v>
      </c>
      <c r="F13" s="104" t="str">
        <f t="shared" ref="F13:F24" si="4">IF(A13="","","0.50")</f>
        <v>0.50</v>
      </c>
      <c r="G13" s="103">
        <f t="shared" ref="G13:G24" si="5">IF(A13="","",ROUND(E13*F13,4))</f>
        <v>0</v>
      </c>
      <c r="H13" s="64"/>
      <c r="I13" s="65" t="str">
        <f>IF(AND(J13="",K13=""),"",IF(J13="","給気口",INDEX(項目関係!$F$6:$F$44,MATCH(J13,項目関係!$G$6:$G$44,0))))</f>
        <v/>
      </c>
      <c r="J13" s="80"/>
      <c r="K13" s="105"/>
      <c r="L13" s="106"/>
      <c r="M13" s="107" t="str">
        <f>IF(($I13="")*($J13="")*($K13=""),"",IF(($I13="給気口"),"",IF(COUNTIF(項目関係!$G$6:$H$13,$J13),"",VLOOKUP($J13,項目関係!$G$14:$H$44,2,FALSE)*$K13)))</f>
        <v/>
      </c>
      <c r="N13" s="50"/>
      <c r="O13"/>
      <c r="P13"/>
      <c r="Q13"/>
    </row>
    <row r="14" spans="1:20" ht="15.9" customHeight="1" x14ac:dyDescent="0.2">
      <c r="A14" s="134"/>
      <c r="B14" s="129"/>
      <c r="C14" s="102"/>
      <c r="D14" s="102"/>
      <c r="E14" s="103" t="str">
        <f t="shared" si="3"/>
        <v/>
      </c>
      <c r="F14" s="104" t="str">
        <f t="shared" si="4"/>
        <v/>
      </c>
      <c r="G14" s="103" t="str">
        <f t="shared" si="5"/>
        <v/>
      </c>
      <c r="H14" s="64"/>
      <c r="I14" s="65" t="str">
        <f>IF(AND(J14="",K14=""),"",IF(J14="","給気口",INDEX(項目関係!$F$6:$F$44,MATCH(J14,項目関係!$G$6:$G$44,0))))</f>
        <v/>
      </c>
      <c r="J14" s="80"/>
      <c r="K14" s="105"/>
      <c r="L14" s="106"/>
      <c r="M14" s="107" t="str">
        <f>IF(($I14="")*($J14="")*($K14=""),"",IF(($I14="給気口"),"",IF(COUNTIF(項目関係!$G$6:$H$13,$J14),"",VLOOKUP($J14,項目関係!$G$14:$H$44,2,FALSE)*$K14)))</f>
        <v/>
      </c>
      <c r="N14" s="50"/>
      <c r="O14"/>
      <c r="P14"/>
      <c r="Q14"/>
    </row>
    <row r="15" spans="1:20" ht="15.9" customHeight="1" x14ac:dyDescent="0.2">
      <c r="A15" s="134"/>
      <c r="B15" s="129"/>
      <c r="C15" s="102"/>
      <c r="D15" s="102"/>
      <c r="E15" s="103" t="str">
        <f t="shared" si="3"/>
        <v/>
      </c>
      <c r="F15" s="104" t="str">
        <f t="shared" si="4"/>
        <v/>
      </c>
      <c r="G15" s="103" t="str">
        <f t="shared" si="5"/>
        <v/>
      </c>
      <c r="H15" s="64"/>
      <c r="I15" s="65" t="str">
        <f>IF(AND(J15="",K15=""),"",IF(J15="","給気口",INDEX(項目関係!$F$6:$F$44,MATCH(J15,項目関係!$G$6:$G$44,0))))</f>
        <v/>
      </c>
      <c r="J15" s="80"/>
      <c r="K15" s="105"/>
      <c r="L15" s="106"/>
      <c r="M15" s="107" t="str">
        <f>IF(($I15="")*($J15="")*($K15=""),"",IF(($I15="給気口"),"",IF(COUNTIF(項目関係!$G$6:$H$13,$J15),"",VLOOKUP($J15,項目関係!$G$14:$H$44,2,FALSE)*$K15)))</f>
        <v/>
      </c>
      <c r="N15" s="50"/>
      <c r="O15"/>
      <c r="P15"/>
      <c r="Q15"/>
    </row>
    <row r="16" spans="1:20" ht="15.9" customHeight="1" x14ac:dyDescent="0.2">
      <c r="A16" s="134"/>
      <c r="B16" s="129"/>
      <c r="C16" s="102"/>
      <c r="D16" s="102"/>
      <c r="E16" s="103" t="str">
        <f t="shared" si="3"/>
        <v/>
      </c>
      <c r="F16" s="104" t="str">
        <f t="shared" si="4"/>
        <v/>
      </c>
      <c r="G16" s="103" t="str">
        <f t="shared" si="5"/>
        <v/>
      </c>
      <c r="H16" s="64"/>
      <c r="I16" s="65" t="str">
        <f>IF(AND(J16="",K16=""),"",IF(J16="","給気口",INDEX(項目関係!$F$6:$F$44,MATCH(J16,項目関係!$G$6:$G$44,0))))</f>
        <v/>
      </c>
      <c r="J16" s="80"/>
      <c r="K16" s="105"/>
      <c r="L16" s="106"/>
      <c r="M16" s="107" t="str">
        <f>IF(($I16="")*($J16="")*($K16=""),"",IF(($I16="給気口"),"",IF(COUNTIF(項目関係!$G$6:$H$13,$J16),"",VLOOKUP($J16,項目関係!$G$14:$H$44,2,FALSE)*$K16)))</f>
        <v/>
      </c>
      <c r="N16" s="57"/>
      <c r="O16"/>
      <c r="P16" s="76"/>
      <c r="Q16"/>
    </row>
    <row r="17" spans="1:17" ht="15.9" customHeight="1" x14ac:dyDescent="0.2">
      <c r="A17" s="134"/>
      <c r="B17" s="129"/>
      <c r="C17" s="102"/>
      <c r="D17" s="102"/>
      <c r="E17" s="103" t="str">
        <f t="shared" si="3"/>
        <v/>
      </c>
      <c r="F17" s="104" t="str">
        <f t="shared" si="4"/>
        <v/>
      </c>
      <c r="G17" s="103" t="str">
        <f t="shared" si="5"/>
        <v/>
      </c>
      <c r="H17" s="64"/>
      <c r="I17" s="65" t="str">
        <f>IF(AND(J17="",K17=""),"",IF(J17="","給気口",INDEX(項目関係!$F$6:$F$44,MATCH(J17,項目関係!$G$6:$G$44,0))))</f>
        <v/>
      </c>
      <c r="J17" s="80"/>
      <c r="K17" s="105"/>
      <c r="L17" s="106"/>
      <c r="M17" s="107" t="str">
        <f>IF(($I17="")*($J17="")*($K17=""),"",IF(($I17="給気口"),"",IF(COUNTIF(項目関係!$G$6:$H$13,$J17),"",VLOOKUP($J17,項目関係!$G$14:$H$44,2,FALSE)*$K17)))</f>
        <v/>
      </c>
      <c r="N17" s="50"/>
      <c r="O17"/>
    </row>
    <row r="18" spans="1:17" ht="15.9" customHeight="1" x14ac:dyDescent="0.2">
      <c r="A18" s="134"/>
      <c r="B18" s="129"/>
      <c r="C18" s="102"/>
      <c r="D18" s="102"/>
      <c r="E18" s="103" t="str">
        <f t="shared" si="3"/>
        <v/>
      </c>
      <c r="F18" s="104" t="str">
        <f t="shared" si="4"/>
        <v/>
      </c>
      <c r="G18" s="103" t="str">
        <f t="shared" si="5"/>
        <v/>
      </c>
      <c r="H18" s="64"/>
      <c r="I18" s="65" t="str">
        <f>IF(AND(J18="",K18=""),"",IF(J18="","給気口",INDEX(項目関係!$F$6:$F$44,MATCH(J18,項目関係!$G$6:$G$44,0))))</f>
        <v/>
      </c>
      <c r="J18" s="80"/>
      <c r="K18" s="105"/>
      <c r="L18" s="106"/>
      <c r="M18" s="107" t="str">
        <f>IF(($I18="")*($J18="")*($K18=""),"",IF(($I18="給気口"),"",IF(COUNTIF(項目関係!$G$6:$H$13,$J18),"",VLOOKUP($J18,項目関係!$G$14:$H$44,2,FALSE)*$K18)))</f>
        <v/>
      </c>
      <c r="N18" s="50"/>
      <c r="O18"/>
      <c r="P18"/>
      <c r="Q18"/>
    </row>
    <row r="19" spans="1:17" ht="15.9" customHeight="1" x14ac:dyDescent="0.2">
      <c r="A19" s="134"/>
      <c r="B19" s="129"/>
      <c r="C19" s="102"/>
      <c r="D19" s="102"/>
      <c r="E19" s="103" t="str">
        <f t="shared" si="3"/>
        <v/>
      </c>
      <c r="F19" s="104" t="str">
        <f t="shared" si="4"/>
        <v/>
      </c>
      <c r="G19" s="103" t="str">
        <f t="shared" si="5"/>
        <v/>
      </c>
      <c r="H19" s="64"/>
      <c r="I19" s="65" t="str">
        <f>IF(AND(J19="",K19=""),"",IF(J19="","給気口",INDEX(項目関係!$F$6:$F$44,MATCH(J19,項目関係!$G$6:$G$44,0))))</f>
        <v/>
      </c>
      <c r="J19" s="80"/>
      <c r="K19" s="105"/>
      <c r="L19" s="106"/>
      <c r="M19" s="107" t="str">
        <f>IF(($I19="")*($J19="")*($K19=""),"",IF(($I19="給気口"),"",IF(COUNTIF(項目関係!$G$6:$H$13,$J19),"",VLOOKUP($J19,項目関係!$G$14:$H$44,2,FALSE)*$K19)))</f>
        <v/>
      </c>
      <c r="N19" s="50"/>
      <c r="O19"/>
      <c r="P19"/>
      <c r="Q19"/>
    </row>
    <row r="20" spans="1:17" ht="15.9" customHeight="1" x14ac:dyDescent="0.2">
      <c r="A20" s="134"/>
      <c r="B20" s="129"/>
      <c r="C20" s="102"/>
      <c r="D20" s="102"/>
      <c r="E20" s="103" t="str">
        <f t="shared" si="3"/>
        <v/>
      </c>
      <c r="F20" s="104" t="str">
        <f t="shared" si="4"/>
        <v/>
      </c>
      <c r="G20" s="103" t="str">
        <f t="shared" si="5"/>
        <v/>
      </c>
      <c r="H20" s="64"/>
      <c r="I20" s="65" t="str">
        <f>IF(AND(J20="",K20=""),"",IF(J20="","給気口",INDEX(項目関係!$F$6:$F$44,MATCH(J20,項目関係!$G$6:$G$44,0))))</f>
        <v/>
      </c>
      <c r="J20" s="80"/>
      <c r="K20" s="105"/>
      <c r="L20" s="106"/>
      <c r="M20" s="107" t="str">
        <f>IF(($I20="")*($J20="")*($K20=""),"",IF(($I20="給気口"),"",IF(COUNTIF(項目関係!$G$6:$H$13,$J20),"",VLOOKUP($J20,項目関係!$G$14:$H$44,2,FALSE)*$K20)))</f>
        <v/>
      </c>
      <c r="O20"/>
      <c r="P20"/>
      <c r="Q20"/>
    </row>
    <row r="21" spans="1:17" ht="15.9" customHeight="1" x14ac:dyDescent="0.2">
      <c r="A21" s="134"/>
      <c r="B21" s="129"/>
      <c r="C21" s="102"/>
      <c r="D21" s="102"/>
      <c r="E21" s="103" t="str">
        <f t="shared" si="3"/>
        <v/>
      </c>
      <c r="F21" s="104" t="str">
        <f t="shared" si="4"/>
        <v/>
      </c>
      <c r="G21" s="103" t="str">
        <f t="shared" si="5"/>
        <v/>
      </c>
      <c r="H21" s="64"/>
      <c r="I21" s="65" t="str">
        <f>IF(AND(J21="",K21=""),"",IF(J21="","給気口",INDEX(項目関係!$F$6:$F$44,MATCH(J21,項目関係!$G$6:$G$44,0))))</f>
        <v/>
      </c>
      <c r="J21" s="80"/>
      <c r="K21" s="105"/>
      <c r="L21" s="106"/>
      <c r="M21" s="107" t="str">
        <f>IF(($I21="")*($J21="")*($K21=""),"",IF(($I21="給気口"),"",IF(COUNTIF(項目関係!$G$6:$H$13,$J21),"",VLOOKUP($J21,項目関係!$G$14:$H$44,2,FALSE)*$K21)))</f>
        <v/>
      </c>
      <c r="O21"/>
      <c r="P21"/>
      <c r="Q21"/>
    </row>
    <row r="22" spans="1:17" ht="15.9" customHeight="1" x14ac:dyDescent="0.2">
      <c r="A22" s="134"/>
      <c r="B22" s="129"/>
      <c r="C22" s="102"/>
      <c r="D22" s="102"/>
      <c r="E22" s="103" t="str">
        <f t="shared" si="3"/>
        <v/>
      </c>
      <c r="F22" s="104" t="str">
        <f t="shared" si="4"/>
        <v/>
      </c>
      <c r="G22" s="103" t="str">
        <f t="shared" si="5"/>
        <v/>
      </c>
      <c r="H22" s="64"/>
      <c r="I22" s="65" t="str">
        <f>IF(AND(J22="",K22=""),"",IF(J22="","給気口",INDEX(項目関係!$F$6:$F$44,MATCH(J22,項目関係!$G$6:$G$44,0))))</f>
        <v/>
      </c>
      <c r="J22" s="80"/>
      <c r="K22" s="105"/>
      <c r="L22" s="106"/>
      <c r="M22" s="107" t="str">
        <f>IF(($I22="")*($J22="")*($K22=""),"",IF(($I22="給気口"),"",IF(COUNTIF(項目関係!$G$6:$H$13,$J22),"",VLOOKUP($J22,項目関係!$G$14:$H$44,2,FALSE)*$K22)))</f>
        <v/>
      </c>
      <c r="O22"/>
      <c r="P22"/>
      <c r="Q22"/>
    </row>
    <row r="23" spans="1:17" ht="15.9" customHeight="1" x14ac:dyDescent="0.2">
      <c r="A23" s="134"/>
      <c r="B23" s="129"/>
      <c r="C23" s="102"/>
      <c r="D23" s="102"/>
      <c r="E23" s="103" t="str">
        <f t="shared" si="3"/>
        <v/>
      </c>
      <c r="F23" s="104" t="str">
        <f t="shared" si="4"/>
        <v/>
      </c>
      <c r="G23" s="103" t="str">
        <f t="shared" si="5"/>
        <v/>
      </c>
      <c r="H23" s="64"/>
      <c r="I23" s="65" t="str">
        <f>IF(AND(J23="",K23=""),"",IF(J23="","給気口",INDEX(項目関係!$F$6:$F$44,MATCH(J23,項目関係!$G$6:$G$44,0))))</f>
        <v/>
      </c>
      <c r="J23" s="80"/>
      <c r="K23" s="105"/>
      <c r="L23" s="106"/>
      <c r="M23" s="107" t="str">
        <f>IF(($I23="")*($J23="")*($K23=""),"",IF(($I23="給気口"),"",IF(COUNTIF(項目関係!$G$6:$H$13,$J23),"",VLOOKUP($J23,項目関係!$G$14:$H$44,2,FALSE)*$K23)))</f>
        <v/>
      </c>
      <c r="O23"/>
      <c r="P23"/>
      <c r="Q23"/>
    </row>
    <row r="24" spans="1:17" ht="15.9" customHeight="1" x14ac:dyDescent="0.2">
      <c r="A24" s="134"/>
      <c r="B24" s="129"/>
      <c r="C24" s="102"/>
      <c r="D24" s="102"/>
      <c r="E24" s="103" t="str">
        <f t="shared" si="3"/>
        <v/>
      </c>
      <c r="F24" s="104" t="str">
        <f t="shared" si="4"/>
        <v/>
      </c>
      <c r="G24" s="103" t="str">
        <f t="shared" si="5"/>
        <v/>
      </c>
      <c r="H24" s="64"/>
      <c r="I24" s="65" t="str">
        <f>IF(AND(J24="",K24=""),"",IF(J24="","給気口",INDEX(項目関係!$F$6:$F$44,MATCH(J24,項目関係!$G$6:$G$44,0))))</f>
        <v/>
      </c>
      <c r="J24" s="80"/>
      <c r="K24" s="105"/>
      <c r="L24" s="106"/>
      <c r="M24" s="107" t="str">
        <f>IF(($I24="")*($J24="")*($K24=""),"",IF(($I24="給気口"),"",IF(COUNTIF(項目関係!$G$6:$H$13,$J24),"",VLOOKUP($J24,項目関係!$G$14:$H$44,2,FALSE)*$K24)))</f>
        <v/>
      </c>
      <c r="O24"/>
      <c r="P24" s="76"/>
      <c r="Q24" s="77"/>
    </row>
    <row r="25" spans="1:17" ht="15.9" customHeight="1" thickBot="1" x14ac:dyDescent="0.25">
      <c r="A25" s="134"/>
      <c r="B25" s="130"/>
      <c r="C25" s="102"/>
      <c r="D25" s="102"/>
      <c r="E25" s="103" t="str">
        <f t="shared" ref="E25" si="6">IF(B25="","",ROUNDDOWN(C25*D25,4))</f>
        <v/>
      </c>
      <c r="F25" s="104" t="str">
        <f t="shared" ref="F25" si="7">IF(B25="","","0.50")</f>
        <v/>
      </c>
      <c r="G25" s="103" t="str">
        <f t="shared" ref="G25" si="8">IF(B25="","",ROUND(E25*F25,4))</f>
        <v/>
      </c>
      <c r="H25" s="108"/>
      <c r="I25" s="65" t="str">
        <f>IF(AND(J25="",K25=""),"",IF(J25="","給気口",INDEX(項目関係!$F$6:$F$44,MATCH(J25,項目関係!$G$6:$G$44,0))))</f>
        <v/>
      </c>
      <c r="J25" s="81"/>
      <c r="K25" s="105"/>
      <c r="L25" s="106"/>
      <c r="M25" s="107" t="str">
        <f>IF(($I25="")*($J25="")*($K25=""),"",IF(($I25="給気口"),"",IF(COUNTIF(項目関係!$G$6:$H$13,$J25),"",VLOOKUP($J25,項目関係!$G$14:$H$44,2,FALSE)*$K25)))</f>
        <v/>
      </c>
    </row>
    <row r="26" spans="1:17" ht="15.9" customHeight="1" thickBot="1" x14ac:dyDescent="0.25">
      <c r="A26" s="135" t="s">
        <v>80</v>
      </c>
      <c r="B26" s="136"/>
      <c r="C26" s="109">
        <f>SUM(C10:C25)</f>
        <v>0</v>
      </c>
      <c r="D26" s="109"/>
      <c r="E26" s="109">
        <f>SUM(E10:E25)</f>
        <v>0</v>
      </c>
      <c r="F26" s="110"/>
      <c r="G26" s="111">
        <f>SUM(G10:G25)</f>
        <v>0</v>
      </c>
      <c r="H26" s="112"/>
      <c r="I26" s="113"/>
      <c r="J26" s="114"/>
      <c r="K26" s="115">
        <f>SUM(K10:K25)</f>
        <v>0</v>
      </c>
      <c r="L26" s="116">
        <f>SUM(L10:L25)</f>
        <v>0</v>
      </c>
      <c r="M26" s="117">
        <f>SUM(M10:M25)</f>
        <v>0</v>
      </c>
      <c r="P26" s="50"/>
      <c r="Q26" s="50"/>
    </row>
    <row r="27" spans="1:17" ht="15.9" customHeight="1" x14ac:dyDescent="0.15">
      <c r="A27" s="67"/>
      <c r="B27" s="67"/>
      <c r="C27" s="67"/>
      <c r="D27" s="67"/>
      <c r="E27" s="67"/>
      <c r="H27" s="57"/>
      <c r="I27" s="118" t="s">
        <v>178</v>
      </c>
      <c r="J27" s="92"/>
      <c r="K27" s="119"/>
      <c r="L27" s="119"/>
      <c r="M27" s="119"/>
      <c r="P27" s="50"/>
      <c r="Q27" s="50"/>
    </row>
    <row r="28" spans="1:17" ht="15.9" customHeight="1" thickBot="1" x14ac:dyDescent="0.2">
      <c r="A28" s="68" t="s">
        <v>84</v>
      </c>
      <c r="B28" s="69"/>
      <c r="C28" s="70"/>
      <c r="D28" s="70"/>
      <c r="E28" s="71"/>
      <c r="H28" s="50"/>
      <c r="I28" s="120" t="s">
        <v>179</v>
      </c>
      <c r="J28" s="121"/>
      <c r="K28" s="121"/>
      <c r="L28" s="121"/>
      <c r="M28" s="121"/>
      <c r="P28" s="50"/>
      <c r="Q28" s="50"/>
    </row>
    <row r="29" spans="1:17" ht="15.9" customHeight="1" thickBot="1" x14ac:dyDescent="0.2">
      <c r="B29" s="251" t="s">
        <v>81</v>
      </c>
      <c r="C29" s="252"/>
      <c r="D29" s="259">
        <f>G26</f>
        <v>0</v>
      </c>
      <c r="E29" s="260" t="s">
        <v>85</v>
      </c>
      <c r="H29" s="50"/>
      <c r="I29" s="120" t="s">
        <v>181</v>
      </c>
      <c r="J29" s="122"/>
      <c r="K29" s="122"/>
      <c r="L29" s="122"/>
      <c r="M29" s="122"/>
      <c r="P29" s="50"/>
      <c r="Q29" s="50"/>
    </row>
    <row r="30" spans="1:17" ht="15.9" customHeight="1" thickBot="1" x14ac:dyDescent="0.2">
      <c r="B30" s="253"/>
      <c r="C30" s="254"/>
      <c r="D30" s="259"/>
      <c r="E30" s="260"/>
      <c r="H30" s="50"/>
      <c r="I30" s="120" t="s">
        <v>180</v>
      </c>
      <c r="J30" s="122"/>
      <c r="K30" s="122"/>
      <c r="L30" s="122"/>
      <c r="M30" s="122"/>
      <c r="P30" s="50"/>
      <c r="Q30" s="50"/>
    </row>
    <row r="31" spans="1:17" ht="15.9" customHeight="1" thickBot="1" x14ac:dyDescent="0.2">
      <c r="B31" s="251" t="s">
        <v>82</v>
      </c>
      <c r="C31" s="252"/>
      <c r="D31" s="259">
        <f>M26</f>
        <v>0</v>
      </c>
      <c r="E31" s="260" t="s">
        <v>85</v>
      </c>
      <c r="H31" s="50"/>
      <c r="I31" s="138" t="s">
        <v>222</v>
      </c>
      <c r="P31" s="57"/>
      <c r="Q31" s="57"/>
    </row>
    <row r="32" spans="1:17" ht="15.9" customHeight="1" thickBot="1" x14ac:dyDescent="0.2">
      <c r="B32" s="253"/>
      <c r="C32" s="254"/>
      <c r="D32" s="259"/>
      <c r="E32" s="260"/>
      <c r="H32" s="50"/>
      <c r="I32" s="138" t="s">
        <v>223</v>
      </c>
      <c r="P32" s="50"/>
      <c r="Q32" s="50"/>
    </row>
    <row r="33" spans="1:17" ht="15.9" customHeight="1" thickBot="1" x14ac:dyDescent="0.2">
      <c r="B33" s="251" t="s">
        <v>83</v>
      </c>
      <c r="C33" s="252"/>
      <c r="D33" s="259" t="e">
        <f>M26/E26</f>
        <v>#DIV/0!</v>
      </c>
      <c r="E33" s="260" t="s">
        <v>87</v>
      </c>
      <c r="H33" s="50"/>
      <c r="I33" s="138" t="s">
        <v>224</v>
      </c>
      <c r="P33" s="50"/>
      <c r="Q33" s="50"/>
    </row>
    <row r="34" spans="1:17" ht="15.9" customHeight="1" thickBot="1" x14ac:dyDescent="0.2">
      <c r="B34" s="253"/>
      <c r="C34" s="254"/>
      <c r="D34" s="259"/>
      <c r="E34" s="260"/>
      <c r="H34" s="57"/>
      <c r="I34" s="93"/>
      <c r="P34" s="50"/>
      <c r="Q34" s="50"/>
    </row>
    <row r="35" spans="1:17" ht="15.9" customHeight="1" x14ac:dyDescent="0.2">
      <c r="A35" s="50"/>
      <c r="B35" s="251" t="s">
        <v>86</v>
      </c>
      <c r="C35" s="252"/>
      <c r="D35" s="255" t="e">
        <f>IF(M26/E26&gt;=0.5,"○","×")</f>
        <v>#DIV/0!</v>
      </c>
      <c r="E35" s="256"/>
      <c r="H35" s="50"/>
      <c r="P35" s="50"/>
      <c r="Q35" s="50"/>
    </row>
    <row r="36" spans="1:17" ht="15.9" customHeight="1" thickBot="1" x14ac:dyDescent="0.25">
      <c r="A36" s="50"/>
      <c r="B36" s="253"/>
      <c r="C36" s="254"/>
      <c r="D36" s="257"/>
      <c r="E36" s="258"/>
      <c r="H36" s="50"/>
      <c r="P36" s="50"/>
      <c r="Q36" s="50"/>
    </row>
    <row r="37" spans="1:17" ht="15.9" customHeight="1" x14ac:dyDescent="0.2">
      <c r="B37" s="72" t="s">
        <v>88</v>
      </c>
      <c r="C37" s="50"/>
      <c r="D37" s="50"/>
      <c r="H37" s="50"/>
      <c r="P37" s="50"/>
      <c r="Q37" s="50"/>
    </row>
    <row r="38" spans="1:17" ht="13.5" customHeight="1" x14ac:dyDescent="0.2">
      <c r="A38" s="73" t="s">
        <v>24</v>
      </c>
      <c r="B38" s="50"/>
      <c r="C38" s="50"/>
      <c r="D38" s="50"/>
      <c r="E38" s="50"/>
      <c r="F38" s="50"/>
      <c r="G38" s="50"/>
      <c r="H38" s="50"/>
      <c r="I38" s="50"/>
      <c r="J38" s="50"/>
      <c r="K38" s="50"/>
      <c r="L38" s="50"/>
    </row>
    <row r="39" spans="1:17" ht="13.5" customHeight="1" x14ac:dyDescent="0.2">
      <c r="A39" s="73" t="s">
        <v>230</v>
      </c>
      <c r="B39" s="50"/>
      <c r="C39" s="50"/>
      <c r="D39" s="50"/>
      <c r="E39" s="50"/>
      <c r="F39" s="50"/>
      <c r="G39" s="50"/>
      <c r="H39" s="50"/>
      <c r="I39" s="50"/>
      <c r="J39" s="50"/>
      <c r="K39" s="50"/>
      <c r="L39" s="50"/>
    </row>
    <row r="40" spans="1:17" ht="13.5" customHeight="1" x14ac:dyDescent="0.2">
      <c r="A40" s="73" t="s">
        <v>130</v>
      </c>
      <c r="B40" s="50"/>
      <c r="C40" s="50"/>
      <c r="D40" s="50"/>
      <c r="E40" s="50"/>
      <c r="F40" s="50"/>
      <c r="G40" s="50"/>
      <c r="H40" s="50"/>
      <c r="I40" s="50"/>
      <c r="J40" s="50"/>
      <c r="K40" s="50"/>
      <c r="L40" s="50"/>
    </row>
    <row r="41" spans="1:17" ht="13.5" customHeight="1" x14ac:dyDescent="0.2">
      <c r="A41" s="73" t="s">
        <v>112</v>
      </c>
    </row>
    <row r="42" spans="1:17" ht="13.5" customHeight="1" x14ac:dyDescent="0.2">
      <c r="A42" s="73" t="s">
        <v>25</v>
      </c>
    </row>
    <row r="43" spans="1:17" ht="13.5" customHeight="1" x14ac:dyDescent="0.2">
      <c r="A43" s="73" t="s">
        <v>131</v>
      </c>
    </row>
    <row r="44" spans="1:17" ht="13.5" customHeight="1" x14ac:dyDescent="0.2">
      <c r="A44" s="73" t="s">
        <v>195</v>
      </c>
    </row>
    <row r="45" spans="1:17" x14ac:dyDescent="0.2">
      <c r="A45" s="73" t="s">
        <v>196</v>
      </c>
    </row>
    <row r="48" spans="1:17" x14ac:dyDescent="0.2">
      <c r="G48" s="51">
        <f>G26/35</f>
        <v>0</v>
      </c>
    </row>
  </sheetData>
  <sheetProtection selectLockedCells="1"/>
  <mergeCells count="27">
    <mergeCell ref="C2:G3"/>
    <mergeCell ref="A7:B9"/>
    <mergeCell ref="C7:C8"/>
    <mergeCell ref="E7:E8"/>
    <mergeCell ref="A2:B3"/>
    <mergeCell ref="D7:D8"/>
    <mergeCell ref="L7:M7"/>
    <mergeCell ref="I6:M6"/>
    <mergeCell ref="A6:G6"/>
    <mergeCell ref="K7:K8"/>
    <mergeCell ref="J7:J9"/>
    <mergeCell ref="H1:I1"/>
    <mergeCell ref="H2:I2"/>
    <mergeCell ref="A1:G1"/>
    <mergeCell ref="B35:C36"/>
    <mergeCell ref="D35:E36"/>
    <mergeCell ref="D33:D34"/>
    <mergeCell ref="D29:D30"/>
    <mergeCell ref="B29:C30"/>
    <mergeCell ref="B31:C32"/>
    <mergeCell ref="D31:D32"/>
    <mergeCell ref="E33:E34"/>
    <mergeCell ref="E29:E30"/>
    <mergeCell ref="E31:E32"/>
    <mergeCell ref="B33:C34"/>
    <mergeCell ref="I7:I9"/>
    <mergeCell ref="H3:I3"/>
  </mergeCells>
  <phoneticPr fontId="9"/>
  <dataValidations count="4">
    <dataValidation type="list" allowBlank="1" showInputMessage="1" showErrorMessage="1" sqref="J2" xr:uid="{00000000-0002-0000-0300-000000000000}">
      <formula1>"第一種,第一種/第三種,第三種"</formula1>
    </dataValidation>
    <dataValidation type="list" allowBlank="1" showInputMessage="1" showErrorMessage="1" sqref="J10:J25" xr:uid="{00000000-0002-0000-0300-000003000000}">
      <formula1>排気機材型番</formula1>
    </dataValidation>
    <dataValidation allowBlank="1" showDropDown="1" showInputMessage="1" showErrorMessage="1" sqref="I10:I25" xr:uid="{00000000-0002-0000-0300-000004000000}"/>
    <dataValidation allowBlank="1" showDropDown="1" showInputMessage="1" sqref="B10:B25" xr:uid="{39EE2BDD-858A-4173-94C3-63918312F4A0}"/>
  </dataValidations>
  <printOptions horizontalCentered="1"/>
  <pageMargins left="0.39370078740157483" right="0.19685039370078741" top="0.39370078740157483" bottom="0.19685039370078741" header="0" footer="0"/>
  <pageSetup paperSize="9" scale="8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8"/>
  <sheetViews>
    <sheetView zoomScaleNormal="100" workbookViewId="0">
      <selection activeCell="A47" sqref="A47:O50"/>
    </sheetView>
  </sheetViews>
  <sheetFormatPr defaultColWidth="9" defaultRowHeight="13.2" x14ac:dyDescent="0.2"/>
  <cols>
    <col min="1" max="1" width="2.6640625" style="86" customWidth="1"/>
    <col min="2" max="14" width="9" style="86"/>
    <col min="15" max="15" width="37" style="86" customWidth="1"/>
    <col min="16" max="16384" width="9" style="86"/>
  </cols>
  <sheetData>
    <row r="1" spans="1:15" ht="14.4" x14ac:dyDescent="0.2">
      <c r="A1" s="292" t="s">
        <v>147</v>
      </c>
      <c r="B1" s="292"/>
      <c r="C1" s="292"/>
      <c r="D1" s="292"/>
      <c r="E1" s="292"/>
      <c r="F1" s="292"/>
      <c r="G1" s="292"/>
      <c r="H1" s="292"/>
      <c r="I1" s="292"/>
      <c r="J1" s="292"/>
      <c r="K1" s="292"/>
      <c r="L1" s="292"/>
      <c r="M1" s="292"/>
      <c r="N1" s="292"/>
      <c r="O1" s="292"/>
    </row>
    <row r="2" spans="1:15" ht="7.5" customHeight="1" x14ac:dyDescent="0.2"/>
    <row r="3" spans="1:15" x14ac:dyDescent="0.2">
      <c r="A3" s="87" t="s">
        <v>148</v>
      </c>
      <c r="B3" s="87"/>
      <c r="C3" s="87"/>
      <c r="D3" s="87"/>
      <c r="E3" s="87"/>
      <c r="F3" s="87"/>
      <c r="G3" s="87"/>
    </row>
    <row r="4" spans="1:15" ht="7.5" customHeight="1" x14ac:dyDescent="0.2"/>
    <row r="5" spans="1:15" ht="13.5" customHeight="1" x14ac:dyDescent="0.2">
      <c r="A5" s="88" t="s">
        <v>137</v>
      </c>
      <c r="B5" s="290" t="s">
        <v>138</v>
      </c>
      <c r="C5" s="290"/>
      <c r="D5" s="290"/>
      <c r="E5" s="290"/>
      <c r="F5" s="290"/>
      <c r="G5" s="290"/>
      <c r="H5" s="290"/>
      <c r="I5" s="290"/>
      <c r="J5" s="290"/>
      <c r="K5" s="290"/>
      <c r="L5" s="290"/>
      <c r="M5" s="290"/>
      <c r="N5" s="290"/>
      <c r="O5" s="291"/>
    </row>
    <row r="6" spans="1:15" ht="13.5" customHeight="1" x14ac:dyDescent="0.2">
      <c r="A6" s="88" t="s">
        <v>137</v>
      </c>
      <c r="B6" s="290" t="s">
        <v>231</v>
      </c>
      <c r="C6" s="290"/>
      <c r="D6" s="290"/>
      <c r="E6" s="290"/>
      <c r="F6" s="290"/>
      <c r="G6" s="290"/>
      <c r="H6" s="290"/>
      <c r="I6" s="290"/>
      <c r="J6" s="290"/>
      <c r="K6" s="290"/>
      <c r="L6" s="290"/>
      <c r="M6" s="290"/>
      <c r="N6" s="290"/>
      <c r="O6" s="291"/>
    </row>
    <row r="7" spans="1:15" ht="13.5" customHeight="1" x14ac:dyDescent="0.2">
      <c r="A7" s="88" t="s">
        <v>137</v>
      </c>
      <c r="B7" s="290" t="s">
        <v>139</v>
      </c>
      <c r="C7" s="290"/>
      <c r="D7" s="290"/>
      <c r="E7" s="290"/>
      <c r="F7" s="290"/>
      <c r="G7" s="290"/>
      <c r="H7" s="290"/>
      <c r="I7" s="290"/>
      <c r="J7" s="290"/>
      <c r="K7" s="290"/>
      <c r="L7" s="290"/>
      <c r="M7" s="290"/>
      <c r="N7" s="290"/>
      <c r="O7" s="291"/>
    </row>
    <row r="8" spans="1:15" ht="13.5" customHeight="1" x14ac:dyDescent="0.2">
      <c r="A8" s="88" t="s">
        <v>137</v>
      </c>
      <c r="B8" s="290" t="s">
        <v>158</v>
      </c>
      <c r="C8" s="290"/>
      <c r="D8" s="290"/>
      <c r="E8" s="290"/>
      <c r="F8" s="290"/>
      <c r="G8" s="290"/>
      <c r="H8" s="290"/>
      <c r="I8" s="290"/>
      <c r="J8" s="290"/>
      <c r="K8" s="290"/>
      <c r="L8" s="290"/>
      <c r="M8" s="290"/>
      <c r="N8" s="290"/>
      <c r="O8" s="291"/>
    </row>
    <row r="9" spans="1:15" x14ac:dyDescent="0.2">
      <c r="B9" s="290"/>
      <c r="C9" s="290"/>
      <c r="D9" s="290"/>
      <c r="E9" s="290"/>
      <c r="F9" s="290"/>
      <c r="G9" s="290"/>
      <c r="H9" s="290"/>
      <c r="I9" s="290"/>
      <c r="J9" s="290"/>
      <c r="K9" s="290"/>
      <c r="L9" s="290"/>
      <c r="M9" s="290"/>
      <c r="N9" s="290"/>
      <c r="O9" s="291"/>
    </row>
    <row r="10" spans="1:15" ht="13.5" customHeight="1" x14ac:dyDescent="0.2">
      <c r="A10" s="88" t="s">
        <v>137</v>
      </c>
      <c r="B10" s="290" t="s">
        <v>140</v>
      </c>
      <c r="C10" s="290"/>
      <c r="D10" s="290"/>
      <c r="E10" s="290"/>
      <c r="F10" s="290"/>
      <c r="G10" s="290"/>
      <c r="H10" s="290"/>
      <c r="I10" s="290"/>
      <c r="J10" s="290"/>
      <c r="K10" s="290"/>
      <c r="L10" s="290"/>
      <c r="M10" s="290"/>
      <c r="N10" s="290"/>
      <c r="O10" s="291"/>
    </row>
    <row r="11" spans="1:15" ht="13.5" customHeight="1" x14ac:dyDescent="0.2">
      <c r="A11" s="88" t="s">
        <v>137</v>
      </c>
      <c r="B11" s="290" t="s">
        <v>153</v>
      </c>
      <c r="C11" s="290"/>
      <c r="D11" s="290"/>
      <c r="E11" s="290"/>
      <c r="F11" s="290"/>
      <c r="G11" s="290"/>
      <c r="H11" s="290"/>
      <c r="I11" s="290"/>
      <c r="J11" s="290"/>
      <c r="K11" s="290"/>
      <c r="L11" s="290"/>
      <c r="M11" s="290"/>
      <c r="N11" s="290"/>
      <c r="O11" s="291"/>
    </row>
    <row r="12" spans="1:15" x14ac:dyDescent="0.2">
      <c r="B12" s="290"/>
      <c r="C12" s="290"/>
      <c r="D12" s="290"/>
      <c r="E12" s="290"/>
      <c r="F12" s="290"/>
      <c r="G12" s="290"/>
      <c r="H12" s="290"/>
      <c r="I12" s="290"/>
      <c r="J12" s="290"/>
      <c r="K12" s="290"/>
      <c r="L12" s="290"/>
      <c r="M12" s="290"/>
      <c r="N12" s="290"/>
      <c r="O12" s="291"/>
    </row>
    <row r="13" spans="1:15" x14ac:dyDescent="0.2">
      <c r="A13" s="88" t="s">
        <v>137</v>
      </c>
      <c r="B13" s="290" t="s">
        <v>149</v>
      </c>
      <c r="C13" s="290"/>
      <c r="D13" s="290"/>
      <c r="E13" s="290"/>
      <c r="F13" s="290"/>
      <c r="G13" s="290"/>
      <c r="H13" s="290"/>
      <c r="I13" s="290"/>
      <c r="J13" s="290"/>
      <c r="K13" s="290"/>
      <c r="L13" s="290"/>
      <c r="M13" s="290"/>
      <c r="N13" s="290"/>
      <c r="O13" s="291"/>
    </row>
    <row r="14" spans="1:15" ht="13.5" customHeight="1" x14ac:dyDescent="0.2">
      <c r="A14" s="88" t="s">
        <v>137</v>
      </c>
      <c r="B14" s="290" t="s">
        <v>217</v>
      </c>
      <c r="C14" s="290"/>
      <c r="D14" s="290"/>
      <c r="E14" s="290"/>
      <c r="F14" s="290"/>
      <c r="G14" s="290"/>
      <c r="H14" s="290"/>
      <c r="I14" s="290"/>
      <c r="J14" s="290"/>
      <c r="K14" s="290"/>
      <c r="L14" s="290"/>
      <c r="M14" s="290"/>
      <c r="N14" s="290"/>
      <c r="O14" s="291"/>
    </row>
    <row r="15" spans="1:15" x14ac:dyDescent="0.2">
      <c r="A15" s="88"/>
      <c r="B15" s="290"/>
      <c r="C15" s="290"/>
      <c r="D15" s="290"/>
      <c r="E15" s="290"/>
      <c r="F15" s="290"/>
      <c r="G15" s="290"/>
      <c r="H15" s="290"/>
      <c r="I15" s="290"/>
      <c r="J15" s="290"/>
      <c r="K15" s="290"/>
      <c r="L15" s="290"/>
      <c r="M15" s="290"/>
      <c r="N15" s="290"/>
      <c r="O15" s="291"/>
    </row>
    <row r="16" spans="1:15" x14ac:dyDescent="0.2">
      <c r="A16" s="88" t="s">
        <v>137</v>
      </c>
      <c r="B16" s="290" t="s">
        <v>218</v>
      </c>
      <c r="C16" s="290"/>
      <c r="D16" s="290"/>
      <c r="E16" s="290"/>
      <c r="F16" s="290"/>
      <c r="G16" s="290"/>
      <c r="H16" s="290"/>
      <c r="I16" s="290"/>
      <c r="J16" s="290"/>
      <c r="K16" s="290"/>
      <c r="L16" s="290"/>
      <c r="M16" s="290"/>
      <c r="N16" s="290"/>
      <c r="O16" s="291"/>
    </row>
    <row r="17" spans="1:15" ht="13.5" customHeight="1" x14ac:dyDescent="0.2">
      <c r="A17" s="88" t="s">
        <v>137</v>
      </c>
      <c r="B17" s="290" t="s">
        <v>183</v>
      </c>
      <c r="C17" s="290"/>
      <c r="D17" s="290"/>
      <c r="E17" s="290"/>
      <c r="F17" s="290"/>
      <c r="G17" s="290"/>
      <c r="H17" s="290"/>
      <c r="I17" s="290"/>
      <c r="J17" s="290"/>
      <c r="K17" s="290"/>
      <c r="L17" s="290"/>
      <c r="M17" s="290"/>
      <c r="N17" s="290"/>
      <c r="O17" s="291"/>
    </row>
    <row r="18" spans="1:15" x14ac:dyDescent="0.2">
      <c r="A18" s="88"/>
      <c r="B18" s="290"/>
      <c r="C18" s="290"/>
      <c r="D18" s="290"/>
      <c r="E18" s="290"/>
      <c r="F18" s="290"/>
      <c r="G18" s="290"/>
      <c r="H18" s="290"/>
      <c r="I18" s="290"/>
      <c r="J18" s="290"/>
      <c r="K18" s="290"/>
      <c r="L18" s="290"/>
      <c r="M18" s="290"/>
      <c r="N18" s="290"/>
      <c r="O18" s="291"/>
    </row>
    <row r="19" spans="1:15" ht="13.5" customHeight="1" x14ac:dyDescent="0.2">
      <c r="A19" s="88" t="s">
        <v>137</v>
      </c>
      <c r="B19" s="290" t="s">
        <v>219</v>
      </c>
      <c r="C19" s="290"/>
      <c r="D19" s="290"/>
      <c r="E19" s="290"/>
      <c r="F19" s="290"/>
      <c r="G19" s="290"/>
      <c r="H19" s="290"/>
      <c r="I19" s="290"/>
      <c r="J19" s="290"/>
      <c r="K19" s="290"/>
      <c r="L19" s="290"/>
      <c r="M19" s="290"/>
      <c r="N19" s="290"/>
      <c r="O19" s="291"/>
    </row>
    <row r="20" spans="1:15" x14ac:dyDescent="0.2">
      <c r="A20" s="88"/>
      <c r="B20" s="290"/>
      <c r="C20" s="290"/>
      <c r="D20" s="290"/>
      <c r="E20" s="290"/>
      <c r="F20" s="290"/>
      <c r="G20" s="290"/>
      <c r="H20" s="290"/>
      <c r="I20" s="290"/>
      <c r="J20" s="290"/>
      <c r="K20" s="290"/>
      <c r="L20" s="290"/>
      <c r="M20" s="290"/>
      <c r="N20" s="290"/>
      <c r="O20" s="291"/>
    </row>
    <row r="21" spans="1:15" ht="13.5" customHeight="1" x14ac:dyDescent="0.2">
      <c r="A21" s="88" t="s">
        <v>137</v>
      </c>
      <c r="B21" s="290" t="s">
        <v>150</v>
      </c>
      <c r="C21" s="290"/>
      <c r="D21" s="290"/>
      <c r="E21" s="290"/>
      <c r="F21" s="290"/>
      <c r="G21" s="290"/>
      <c r="H21" s="290"/>
      <c r="I21" s="290"/>
      <c r="J21" s="290"/>
      <c r="K21" s="290"/>
      <c r="L21" s="290"/>
      <c r="M21" s="290"/>
      <c r="N21" s="290"/>
      <c r="O21" s="291"/>
    </row>
    <row r="22" spans="1:15" ht="13.5" customHeight="1" x14ac:dyDescent="0.2">
      <c r="A22" s="88" t="s">
        <v>137</v>
      </c>
      <c r="B22" s="290" t="s">
        <v>151</v>
      </c>
      <c r="C22" s="290"/>
      <c r="D22" s="290"/>
      <c r="E22" s="290"/>
      <c r="F22" s="290"/>
      <c r="G22" s="290"/>
      <c r="H22" s="290"/>
      <c r="I22" s="290"/>
      <c r="J22" s="290"/>
      <c r="K22" s="290"/>
      <c r="L22" s="290"/>
      <c r="M22" s="290"/>
      <c r="N22" s="290"/>
      <c r="O22" s="291"/>
    </row>
    <row r="23" spans="1:15" ht="13.5" customHeight="1" x14ac:dyDescent="0.2">
      <c r="A23" s="88"/>
      <c r="B23" s="290"/>
      <c r="C23" s="290"/>
      <c r="D23" s="290"/>
      <c r="E23" s="290"/>
      <c r="F23" s="290"/>
      <c r="G23" s="290"/>
      <c r="H23" s="290"/>
      <c r="I23" s="290"/>
      <c r="J23" s="290"/>
      <c r="K23" s="290"/>
      <c r="L23" s="290"/>
      <c r="M23" s="290"/>
      <c r="N23" s="290"/>
      <c r="O23" s="291"/>
    </row>
    <row r="24" spans="1:15" ht="13.5" customHeight="1" x14ac:dyDescent="0.2">
      <c r="A24" s="88" t="s">
        <v>137</v>
      </c>
      <c r="B24" s="290" t="s">
        <v>152</v>
      </c>
      <c r="C24" s="290"/>
      <c r="D24" s="290"/>
      <c r="E24" s="290"/>
      <c r="F24" s="290"/>
      <c r="G24" s="290"/>
      <c r="H24" s="290"/>
      <c r="I24" s="290"/>
      <c r="J24" s="290"/>
      <c r="K24" s="290"/>
      <c r="L24" s="290"/>
      <c r="M24" s="290"/>
      <c r="N24" s="290"/>
      <c r="O24" s="291"/>
    </row>
    <row r="25" spans="1:15" x14ac:dyDescent="0.2">
      <c r="A25" s="88" t="s">
        <v>137</v>
      </c>
      <c r="B25" s="290" t="s">
        <v>141</v>
      </c>
      <c r="C25" s="290"/>
      <c r="D25" s="290"/>
      <c r="E25" s="290"/>
      <c r="F25" s="290"/>
      <c r="G25" s="290"/>
      <c r="H25" s="290"/>
      <c r="I25" s="290"/>
      <c r="J25" s="290"/>
      <c r="K25" s="290"/>
      <c r="L25" s="290"/>
      <c r="M25" s="290"/>
      <c r="N25" s="290"/>
      <c r="O25" s="291"/>
    </row>
    <row r="26" spans="1:15" x14ac:dyDescent="0.2">
      <c r="A26" s="88" t="s">
        <v>137</v>
      </c>
      <c r="B26" s="290" t="s">
        <v>142</v>
      </c>
      <c r="C26" s="290"/>
      <c r="D26" s="290"/>
      <c r="E26" s="290"/>
      <c r="F26" s="290"/>
      <c r="G26" s="290"/>
      <c r="H26" s="290"/>
      <c r="I26" s="290"/>
      <c r="J26" s="290"/>
      <c r="K26" s="290"/>
      <c r="L26" s="290"/>
      <c r="M26" s="290"/>
      <c r="N26" s="290"/>
      <c r="O26" s="291"/>
    </row>
    <row r="27" spans="1:15" ht="13.5" customHeight="1" x14ac:dyDescent="0.2">
      <c r="A27" s="88" t="s">
        <v>137</v>
      </c>
      <c r="B27" s="290" t="s">
        <v>143</v>
      </c>
      <c r="C27" s="290"/>
      <c r="D27" s="290"/>
      <c r="E27" s="290"/>
      <c r="F27" s="290"/>
      <c r="G27" s="290"/>
      <c r="H27" s="290"/>
      <c r="I27" s="290"/>
      <c r="J27" s="290"/>
      <c r="K27" s="290"/>
      <c r="L27" s="290"/>
      <c r="M27" s="290"/>
      <c r="N27" s="290"/>
      <c r="O27" s="291"/>
    </row>
    <row r="28" spans="1:15" ht="13.5" customHeight="1" x14ac:dyDescent="0.2">
      <c r="A28" s="88" t="s">
        <v>137</v>
      </c>
      <c r="B28" s="290" t="s">
        <v>154</v>
      </c>
      <c r="C28" s="290"/>
      <c r="D28" s="290"/>
      <c r="E28" s="290"/>
      <c r="F28" s="290"/>
      <c r="G28" s="290"/>
      <c r="H28" s="290"/>
      <c r="I28" s="290"/>
      <c r="J28" s="290"/>
      <c r="K28" s="290"/>
      <c r="L28" s="290"/>
      <c r="M28" s="290"/>
      <c r="N28" s="290"/>
      <c r="O28" s="291"/>
    </row>
    <row r="29" spans="1:15" ht="13.5" customHeight="1" x14ac:dyDescent="0.2">
      <c r="A29" s="88"/>
      <c r="B29" s="290"/>
      <c r="C29" s="290"/>
      <c r="D29" s="290"/>
      <c r="E29" s="290"/>
      <c r="F29" s="290"/>
      <c r="G29" s="290"/>
      <c r="H29" s="290"/>
      <c r="I29" s="290"/>
      <c r="J29" s="290"/>
      <c r="K29" s="290"/>
      <c r="L29" s="290"/>
      <c r="M29" s="290"/>
      <c r="N29" s="290"/>
      <c r="O29" s="291"/>
    </row>
    <row r="30" spans="1:15" ht="13.5" customHeight="1" x14ac:dyDescent="0.2">
      <c r="A30" s="88" t="s">
        <v>137</v>
      </c>
      <c r="B30" s="290" t="s">
        <v>155</v>
      </c>
      <c r="C30" s="290"/>
      <c r="D30" s="290"/>
      <c r="E30" s="290"/>
      <c r="F30" s="290"/>
      <c r="G30" s="290"/>
      <c r="H30" s="290"/>
      <c r="I30" s="290"/>
      <c r="J30" s="290"/>
      <c r="K30" s="290"/>
      <c r="L30" s="290"/>
      <c r="M30" s="290"/>
      <c r="N30" s="290"/>
      <c r="O30" s="291"/>
    </row>
    <row r="31" spans="1:15" ht="13.5" customHeight="1" x14ac:dyDescent="0.2">
      <c r="A31" s="88" t="s">
        <v>137</v>
      </c>
      <c r="B31" s="290" t="s">
        <v>156</v>
      </c>
      <c r="C31" s="290"/>
      <c r="D31" s="290"/>
      <c r="E31" s="290"/>
      <c r="F31" s="290"/>
      <c r="G31" s="290"/>
      <c r="H31" s="290"/>
      <c r="I31" s="290"/>
      <c r="J31" s="290"/>
      <c r="K31" s="290"/>
      <c r="L31" s="290"/>
      <c r="M31" s="290"/>
      <c r="N31" s="290"/>
      <c r="O31" s="291"/>
    </row>
    <row r="32" spans="1:15" ht="13.5" customHeight="1" x14ac:dyDescent="0.2">
      <c r="A32" s="88" t="s">
        <v>137</v>
      </c>
      <c r="B32" s="290" t="s">
        <v>188</v>
      </c>
      <c r="C32" s="290"/>
      <c r="D32" s="290"/>
      <c r="E32" s="290"/>
      <c r="F32" s="290"/>
      <c r="G32" s="290"/>
      <c r="H32" s="290"/>
      <c r="I32" s="290"/>
      <c r="J32" s="290"/>
      <c r="K32" s="290"/>
      <c r="L32" s="290"/>
      <c r="M32" s="290"/>
      <c r="N32" s="290"/>
      <c r="O32" s="291"/>
    </row>
    <row r="33" spans="1:15" ht="13.5" customHeight="1" x14ac:dyDescent="0.2">
      <c r="A33" s="88"/>
      <c r="B33" s="290"/>
      <c r="C33" s="290"/>
      <c r="D33" s="290"/>
      <c r="E33" s="290"/>
      <c r="F33" s="290"/>
      <c r="G33" s="290"/>
      <c r="H33" s="290"/>
      <c r="I33" s="290"/>
      <c r="J33" s="290"/>
      <c r="K33" s="290"/>
      <c r="L33" s="290"/>
      <c r="M33" s="290"/>
      <c r="N33" s="290"/>
      <c r="O33" s="291"/>
    </row>
    <row r="34" spans="1:15" ht="13.5" customHeight="1" x14ac:dyDescent="0.2">
      <c r="A34" s="88" t="s">
        <v>137</v>
      </c>
      <c r="B34" s="290" t="s">
        <v>189</v>
      </c>
      <c r="C34" s="290"/>
      <c r="D34" s="290"/>
      <c r="E34" s="290"/>
      <c r="F34" s="290"/>
      <c r="G34" s="290"/>
      <c r="H34" s="290"/>
      <c r="I34" s="290"/>
      <c r="J34" s="290"/>
      <c r="K34" s="290"/>
      <c r="L34" s="290"/>
      <c r="M34" s="290"/>
      <c r="N34" s="290"/>
      <c r="O34" s="291"/>
    </row>
    <row r="35" spans="1:15" ht="13.5" customHeight="1" x14ac:dyDescent="0.2">
      <c r="A35" s="88"/>
      <c r="B35" s="290"/>
      <c r="C35" s="290"/>
      <c r="D35" s="290"/>
      <c r="E35" s="290"/>
      <c r="F35" s="290"/>
      <c r="G35" s="290"/>
      <c r="H35" s="290"/>
      <c r="I35" s="290"/>
      <c r="J35" s="290"/>
      <c r="K35" s="290"/>
      <c r="L35" s="290"/>
      <c r="M35" s="290"/>
      <c r="N35" s="290"/>
      <c r="O35" s="291"/>
    </row>
    <row r="36" spans="1:15" ht="13.5" customHeight="1" x14ac:dyDescent="0.2">
      <c r="A36" s="88" t="s">
        <v>137</v>
      </c>
      <c r="B36" s="290" t="s">
        <v>182</v>
      </c>
      <c r="C36" s="290"/>
      <c r="D36" s="290"/>
      <c r="E36" s="290"/>
      <c r="F36" s="290"/>
      <c r="G36" s="290"/>
      <c r="H36" s="290"/>
      <c r="I36" s="290"/>
      <c r="J36" s="290"/>
      <c r="K36" s="290"/>
      <c r="L36" s="290"/>
      <c r="M36" s="290"/>
      <c r="N36" s="290"/>
      <c r="O36" s="291"/>
    </row>
    <row r="37" spans="1:15" ht="13.5" customHeight="1" x14ac:dyDescent="0.2">
      <c r="A37" s="88"/>
      <c r="B37" s="290"/>
      <c r="C37" s="290"/>
      <c r="D37" s="290"/>
      <c r="E37" s="290"/>
      <c r="F37" s="290"/>
      <c r="G37" s="290"/>
      <c r="H37" s="290"/>
      <c r="I37" s="290"/>
      <c r="J37" s="290"/>
      <c r="K37" s="290"/>
      <c r="L37" s="290"/>
      <c r="M37" s="290"/>
      <c r="N37" s="290"/>
      <c r="O37" s="291"/>
    </row>
    <row r="38" spans="1:15" ht="13.5" customHeight="1" x14ac:dyDescent="0.2">
      <c r="A38" s="88" t="s">
        <v>137</v>
      </c>
      <c r="B38" s="290" t="s">
        <v>215</v>
      </c>
      <c r="C38" s="290"/>
      <c r="D38" s="290"/>
      <c r="E38" s="290"/>
      <c r="F38" s="290"/>
      <c r="G38" s="290"/>
      <c r="H38" s="290"/>
      <c r="I38" s="290"/>
      <c r="J38" s="290"/>
      <c r="K38" s="290"/>
      <c r="L38" s="290"/>
      <c r="M38" s="290"/>
      <c r="N38" s="290"/>
      <c r="O38" s="290"/>
    </row>
    <row r="39" spans="1:15" ht="13.5" customHeight="1" x14ac:dyDescent="0.2">
      <c r="A39" s="88" t="s">
        <v>137</v>
      </c>
      <c r="B39" s="290" t="s">
        <v>184</v>
      </c>
      <c r="C39" s="290"/>
      <c r="D39" s="290"/>
      <c r="E39" s="290"/>
      <c r="F39" s="290"/>
      <c r="G39" s="290"/>
      <c r="H39" s="290"/>
      <c r="I39" s="290"/>
      <c r="J39" s="290"/>
      <c r="K39" s="290"/>
      <c r="L39" s="290"/>
      <c r="M39" s="290"/>
      <c r="N39" s="290"/>
      <c r="O39" s="291"/>
    </row>
    <row r="40" spans="1:15" ht="13.5" customHeight="1" x14ac:dyDescent="0.2">
      <c r="A40" s="88"/>
      <c r="B40" s="290"/>
      <c r="C40" s="290"/>
      <c r="D40" s="290"/>
      <c r="E40" s="290"/>
      <c r="F40" s="290"/>
      <c r="G40" s="290"/>
      <c r="H40" s="290"/>
      <c r="I40" s="290"/>
      <c r="J40" s="290"/>
      <c r="K40" s="290"/>
      <c r="L40" s="290"/>
      <c r="M40" s="290"/>
      <c r="N40" s="290"/>
      <c r="O40" s="291"/>
    </row>
    <row r="41" spans="1:15" ht="13.5" customHeight="1" x14ac:dyDescent="0.2">
      <c r="A41" s="88" t="s">
        <v>137</v>
      </c>
      <c r="B41" s="290" t="s">
        <v>216</v>
      </c>
      <c r="C41" s="290"/>
      <c r="D41" s="290"/>
      <c r="E41" s="290"/>
      <c r="F41" s="290"/>
      <c r="G41" s="290"/>
      <c r="H41" s="290"/>
      <c r="I41" s="290"/>
      <c r="J41" s="290"/>
      <c r="K41" s="290"/>
      <c r="L41" s="290"/>
      <c r="M41" s="290"/>
      <c r="N41" s="290"/>
      <c r="O41" s="291"/>
    </row>
    <row r="42" spans="1:15" ht="13.5" customHeight="1" x14ac:dyDescent="0.2">
      <c r="A42" s="88"/>
      <c r="B42" s="290"/>
      <c r="C42" s="290"/>
      <c r="D42" s="290"/>
      <c r="E42" s="290"/>
      <c r="F42" s="290"/>
      <c r="G42" s="290"/>
      <c r="H42" s="290"/>
      <c r="I42" s="290"/>
      <c r="J42" s="290"/>
      <c r="K42" s="290"/>
      <c r="L42" s="290"/>
      <c r="M42" s="290"/>
      <c r="N42" s="290"/>
      <c r="O42" s="291"/>
    </row>
    <row r="43" spans="1:15" ht="13.5" customHeight="1" x14ac:dyDescent="0.2">
      <c r="A43" s="88" t="s">
        <v>137</v>
      </c>
      <c r="B43" s="290" t="s">
        <v>144</v>
      </c>
      <c r="C43" s="290"/>
      <c r="D43" s="290"/>
      <c r="E43" s="290"/>
      <c r="F43" s="290"/>
      <c r="G43" s="290"/>
      <c r="H43" s="290"/>
      <c r="I43" s="290"/>
      <c r="J43" s="290"/>
      <c r="K43" s="290"/>
      <c r="L43" s="290"/>
      <c r="M43" s="290"/>
      <c r="N43" s="290"/>
      <c r="O43" s="291"/>
    </row>
    <row r="44" spans="1:15" ht="7.5" customHeight="1" x14ac:dyDescent="0.2">
      <c r="B44" s="89"/>
      <c r="C44" s="89"/>
      <c r="D44" s="89"/>
      <c r="E44" s="89"/>
      <c r="F44" s="89"/>
      <c r="G44" s="89"/>
      <c r="H44" s="89"/>
      <c r="I44" s="89"/>
      <c r="J44" s="89"/>
      <c r="K44" s="89"/>
      <c r="L44" s="89"/>
      <c r="M44" s="89"/>
      <c r="N44" s="89"/>
    </row>
    <row r="45" spans="1:15" x14ac:dyDescent="0.2">
      <c r="A45" s="87" t="s">
        <v>145</v>
      </c>
      <c r="B45" s="87"/>
      <c r="C45" s="87"/>
      <c r="D45" s="87"/>
      <c r="E45" s="87"/>
      <c r="F45" s="87"/>
      <c r="G45" s="87"/>
    </row>
    <row r="46" spans="1:15" ht="7.5" customHeight="1" x14ac:dyDescent="0.2"/>
    <row r="47" spans="1:15" ht="13.5" customHeight="1" x14ac:dyDescent="0.2">
      <c r="A47" s="295"/>
      <c r="B47" s="296"/>
      <c r="C47" s="296"/>
      <c r="D47" s="296"/>
      <c r="E47" s="296"/>
      <c r="F47" s="296"/>
      <c r="G47" s="296"/>
      <c r="H47" s="296"/>
      <c r="I47" s="296"/>
      <c r="J47" s="296"/>
      <c r="K47" s="296"/>
      <c r="L47" s="296"/>
      <c r="M47" s="296"/>
      <c r="N47" s="296"/>
      <c r="O47" s="297"/>
    </row>
    <row r="48" spans="1:15" x14ac:dyDescent="0.2">
      <c r="A48" s="298"/>
      <c r="B48" s="299"/>
      <c r="C48" s="299"/>
      <c r="D48" s="299"/>
      <c r="E48" s="299"/>
      <c r="F48" s="299"/>
      <c r="G48" s="299"/>
      <c r="H48" s="299"/>
      <c r="I48" s="299"/>
      <c r="J48" s="299"/>
      <c r="K48" s="299"/>
      <c r="L48" s="299"/>
      <c r="M48" s="299"/>
      <c r="N48" s="299"/>
      <c r="O48" s="300"/>
    </row>
    <row r="49" spans="1:15" x14ac:dyDescent="0.2">
      <c r="A49" s="298"/>
      <c r="B49" s="299"/>
      <c r="C49" s="299"/>
      <c r="D49" s="299"/>
      <c r="E49" s="299"/>
      <c r="F49" s="299"/>
      <c r="G49" s="299"/>
      <c r="H49" s="299"/>
      <c r="I49" s="299"/>
      <c r="J49" s="299"/>
      <c r="K49" s="299"/>
      <c r="L49" s="299"/>
      <c r="M49" s="299"/>
      <c r="N49" s="299"/>
      <c r="O49" s="300"/>
    </row>
    <row r="50" spans="1:15" x14ac:dyDescent="0.2">
      <c r="A50" s="301"/>
      <c r="B50" s="302"/>
      <c r="C50" s="302"/>
      <c r="D50" s="302"/>
      <c r="E50" s="302"/>
      <c r="F50" s="302"/>
      <c r="G50" s="302"/>
      <c r="H50" s="302"/>
      <c r="I50" s="302"/>
      <c r="J50" s="302"/>
      <c r="K50" s="302"/>
      <c r="L50" s="302"/>
      <c r="M50" s="302"/>
      <c r="N50" s="302"/>
      <c r="O50" s="303"/>
    </row>
    <row r="51" spans="1:15" x14ac:dyDescent="0.2">
      <c r="B51" s="90"/>
      <c r="C51" s="90"/>
      <c r="D51" s="90"/>
      <c r="E51" s="90"/>
      <c r="F51" s="90"/>
      <c r="G51" s="90"/>
      <c r="H51" s="90"/>
      <c r="I51" s="90"/>
      <c r="J51" s="90"/>
      <c r="K51" s="90"/>
      <c r="L51" s="90"/>
      <c r="M51" s="90"/>
      <c r="N51" s="90"/>
    </row>
    <row r="52" spans="1:15" x14ac:dyDescent="0.2">
      <c r="B52" s="86" t="s">
        <v>146</v>
      </c>
    </row>
    <row r="53" spans="1:15" x14ac:dyDescent="0.2">
      <c r="B53" s="293" t="s">
        <v>157</v>
      </c>
      <c r="C53" s="294"/>
      <c r="D53" s="294"/>
      <c r="E53" s="294"/>
      <c r="F53" s="294"/>
      <c r="G53" s="294"/>
      <c r="H53" s="294"/>
      <c r="I53" s="294"/>
      <c r="J53" s="294"/>
      <c r="K53" s="294"/>
      <c r="L53" s="294"/>
      <c r="M53" s="294"/>
      <c r="N53" s="294"/>
      <c r="O53" s="294"/>
    </row>
    <row r="54" spans="1:15" x14ac:dyDescent="0.2">
      <c r="B54" s="294"/>
      <c r="C54" s="294"/>
      <c r="D54" s="294"/>
      <c r="E54" s="294"/>
      <c r="F54" s="294"/>
      <c r="G54" s="294"/>
      <c r="H54" s="294"/>
      <c r="I54" s="294"/>
      <c r="J54" s="294"/>
      <c r="K54" s="294"/>
      <c r="L54" s="294"/>
      <c r="M54" s="294"/>
      <c r="N54" s="294"/>
      <c r="O54" s="294"/>
    </row>
    <row r="55" spans="1:15" x14ac:dyDescent="0.2">
      <c r="B55" s="294"/>
      <c r="C55" s="294"/>
      <c r="D55" s="294"/>
      <c r="E55" s="294"/>
      <c r="F55" s="294"/>
      <c r="G55" s="294"/>
      <c r="H55" s="294"/>
      <c r="I55" s="294"/>
      <c r="J55" s="294"/>
      <c r="K55" s="294"/>
      <c r="L55" s="294"/>
      <c r="M55" s="294"/>
      <c r="N55" s="294"/>
      <c r="O55" s="294"/>
    </row>
    <row r="56" spans="1:15" x14ac:dyDescent="0.2">
      <c r="B56" s="294"/>
      <c r="C56" s="294"/>
      <c r="D56" s="294"/>
      <c r="E56" s="294"/>
      <c r="F56" s="294"/>
      <c r="G56" s="294"/>
      <c r="H56" s="294"/>
      <c r="I56" s="294"/>
      <c r="J56" s="294"/>
      <c r="K56" s="294"/>
      <c r="L56" s="294"/>
      <c r="M56" s="294"/>
      <c r="N56" s="294"/>
      <c r="O56" s="294"/>
    </row>
    <row r="57" spans="1:15" ht="13.5" customHeight="1" x14ac:dyDescent="0.2">
      <c r="B57" s="293"/>
      <c r="C57" s="294"/>
      <c r="D57" s="294"/>
      <c r="E57" s="294"/>
      <c r="F57" s="294"/>
      <c r="G57" s="294"/>
      <c r="H57" s="294"/>
      <c r="I57" s="294"/>
      <c r="J57" s="294"/>
      <c r="K57" s="294"/>
      <c r="L57" s="294"/>
      <c r="M57" s="294"/>
      <c r="N57" s="294"/>
      <c r="O57" s="294"/>
    </row>
    <row r="58" spans="1:15" x14ac:dyDescent="0.2">
      <c r="B58" s="294"/>
      <c r="C58" s="294"/>
      <c r="D58" s="294"/>
      <c r="E58" s="294"/>
      <c r="F58" s="294"/>
      <c r="G58" s="294"/>
      <c r="H58" s="294"/>
      <c r="I58" s="294"/>
      <c r="J58" s="294"/>
      <c r="K58" s="294"/>
      <c r="L58" s="294"/>
      <c r="M58" s="294"/>
      <c r="N58" s="294"/>
      <c r="O58" s="294"/>
    </row>
    <row r="59" spans="1:15" x14ac:dyDescent="0.2">
      <c r="B59" s="294"/>
      <c r="C59" s="294"/>
      <c r="D59" s="294"/>
      <c r="E59" s="294"/>
      <c r="F59" s="294"/>
      <c r="G59" s="294"/>
      <c r="H59" s="294"/>
      <c r="I59" s="294"/>
      <c r="J59" s="294"/>
      <c r="K59" s="294"/>
      <c r="L59" s="294"/>
      <c r="M59" s="294"/>
      <c r="N59" s="294"/>
      <c r="O59" s="294"/>
    </row>
    <row r="60" spans="1:15" x14ac:dyDescent="0.2">
      <c r="B60" s="294"/>
      <c r="C60" s="294"/>
      <c r="D60" s="294"/>
      <c r="E60" s="294"/>
      <c r="F60" s="294"/>
      <c r="G60" s="294"/>
      <c r="H60" s="294"/>
      <c r="I60" s="294"/>
      <c r="J60" s="294"/>
      <c r="K60" s="294"/>
      <c r="L60" s="294"/>
      <c r="M60" s="294"/>
      <c r="N60" s="294"/>
      <c r="O60" s="294"/>
    </row>
    <row r="61" spans="1:15" x14ac:dyDescent="0.2">
      <c r="B61" s="293"/>
      <c r="C61" s="294"/>
      <c r="D61" s="294"/>
      <c r="E61" s="294"/>
      <c r="F61" s="294"/>
      <c r="G61" s="294"/>
      <c r="H61" s="294"/>
      <c r="I61" s="294"/>
      <c r="J61" s="294"/>
      <c r="K61" s="294"/>
      <c r="L61" s="294"/>
      <c r="M61" s="294"/>
      <c r="N61" s="294"/>
      <c r="O61" s="294"/>
    </row>
    <row r="62" spans="1:15" x14ac:dyDescent="0.2">
      <c r="B62" s="294"/>
      <c r="C62" s="294"/>
      <c r="D62" s="294"/>
      <c r="E62" s="294"/>
      <c r="F62" s="294"/>
      <c r="G62" s="294"/>
      <c r="H62" s="294"/>
      <c r="I62" s="294"/>
      <c r="J62" s="294"/>
      <c r="K62" s="294"/>
      <c r="L62" s="294"/>
      <c r="M62" s="294"/>
      <c r="N62" s="294"/>
      <c r="O62" s="294"/>
    </row>
    <row r="63" spans="1:15" x14ac:dyDescent="0.2">
      <c r="B63" s="294"/>
      <c r="C63" s="294"/>
      <c r="D63" s="294"/>
      <c r="E63" s="294"/>
      <c r="F63" s="294"/>
      <c r="G63" s="294"/>
      <c r="H63" s="294"/>
      <c r="I63" s="294"/>
      <c r="J63" s="294"/>
      <c r="K63" s="294"/>
      <c r="L63" s="294"/>
      <c r="M63" s="294"/>
      <c r="N63" s="294"/>
      <c r="O63" s="294"/>
    </row>
    <row r="64" spans="1:15" x14ac:dyDescent="0.2">
      <c r="B64" s="294"/>
      <c r="C64" s="294"/>
      <c r="D64" s="294"/>
      <c r="E64" s="294"/>
      <c r="F64" s="294"/>
      <c r="G64" s="294"/>
      <c r="H64" s="294"/>
      <c r="I64" s="294"/>
      <c r="J64" s="294"/>
      <c r="K64" s="294"/>
      <c r="L64" s="294"/>
      <c r="M64" s="294"/>
      <c r="N64" s="294"/>
      <c r="O64" s="294"/>
    </row>
    <row r="65" spans="2:15" x14ac:dyDescent="0.2">
      <c r="B65" s="293"/>
      <c r="C65" s="294"/>
      <c r="D65" s="294"/>
      <c r="E65" s="294"/>
      <c r="F65" s="294"/>
      <c r="G65" s="294"/>
      <c r="H65" s="294"/>
      <c r="I65" s="294"/>
      <c r="J65" s="294"/>
      <c r="K65" s="294"/>
      <c r="L65" s="294"/>
      <c r="M65" s="294"/>
      <c r="N65" s="294"/>
      <c r="O65" s="294"/>
    </row>
    <row r="66" spans="2:15" x14ac:dyDescent="0.2">
      <c r="B66" s="294"/>
      <c r="C66" s="294"/>
      <c r="D66" s="294"/>
      <c r="E66" s="294"/>
      <c r="F66" s="294"/>
      <c r="G66" s="294"/>
      <c r="H66" s="294"/>
      <c r="I66" s="294"/>
      <c r="J66" s="294"/>
      <c r="K66" s="294"/>
      <c r="L66" s="294"/>
      <c r="M66" s="294"/>
      <c r="N66" s="294"/>
      <c r="O66" s="294"/>
    </row>
    <row r="67" spans="2:15" x14ac:dyDescent="0.2">
      <c r="B67" s="294"/>
      <c r="C67" s="294"/>
      <c r="D67" s="294"/>
      <c r="E67" s="294"/>
      <c r="F67" s="294"/>
      <c r="G67" s="294"/>
      <c r="H67" s="294"/>
      <c r="I67" s="294"/>
      <c r="J67" s="294"/>
      <c r="K67" s="294"/>
      <c r="L67" s="294"/>
      <c r="M67" s="294"/>
      <c r="N67" s="294"/>
      <c r="O67" s="294"/>
    </row>
    <row r="68" spans="2:15" x14ac:dyDescent="0.2">
      <c r="B68" s="294"/>
      <c r="C68" s="294"/>
      <c r="D68" s="294"/>
      <c r="E68" s="294"/>
      <c r="F68" s="294"/>
      <c r="G68" s="294"/>
      <c r="H68" s="294"/>
      <c r="I68" s="294"/>
      <c r="J68" s="294"/>
      <c r="K68" s="294"/>
      <c r="L68" s="294"/>
      <c r="M68" s="294"/>
      <c r="N68" s="294"/>
      <c r="O68" s="294"/>
    </row>
  </sheetData>
  <sheetProtection algorithmName="SHA-512" hashValue="KCrcriD/V2jsyNbZG1V6j3aLsdWnQmD7LPOE+kw2S++TyZY9DR1ttKjvua7dpbsQJezmc/7VN6KJ1r5Mwf3vIQ==" saltValue="8LkvyO04i7u1c7PNCmQwHQ==" spinCount="100000" sheet="1" selectLockedCells="1"/>
  <mergeCells count="33">
    <mergeCell ref="B65:O68"/>
    <mergeCell ref="B38:O38"/>
    <mergeCell ref="B43:O43"/>
    <mergeCell ref="A47:O50"/>
    <mergeCell ref="B53:O56"/>
    <mergeCell ref="B57:O60"/>
    <mergeCell ref="B61:O64"/>
    <mergeCell ref="B39:O40"/>
    <mergeCell ref="B41:O42"/>
    <mergeCell ref="B13:O13"/>
    <mergeCell ref="B17:O18"/>
    <mergeCell ref="B21:O21"/>
    <mergeCell ref="B22:O23"/>
    <mergeCell ref="B25:O25"/>
    <mergeCell ref="B14:O15"/>
    <mergeCell ref="B16:O16"/>
    <mergeCell ref="B19:O20"/>
    <mergeCell ref="B26:O26"/>
    <mergeCell ref="B27:O27"/>
    <mergeCell ref="B36:O37"/>
    <mergeCell ref="B24:O24"/>
    <mergeCell ref="B28:O29"/>
    <mergeCell ref="B30:O30"/>
    <mergeCell ref="B32:O33"/>
    <mergeCell ref="B31:O31"/>
    <mergeCell ref="B34:O35"/>
    <mergeCell ref="B11:O12"/>
    <mergeCell ref="A1:O1"/>
    <mergeCell ref="B5:O5"/>
    <mergeCell ref="B7:O7"/>
    <mergeCell ref="B8:O9"/>
    <mergeCell ref="B10:O10"/>
    <mergeCell ref="B6:O6"/>
  </mergeCells>
  <phoneticPr fontId="9"/>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M40"/>
  <sheetViews>
    <sheetView workbookViewId="0"/>
  </sheetViews>
  <sheetFormatPr defaultColWidth="3.6640625" defaultRowHeight="13.2" x14ac:dyDescent="0.2"/>
  <sheetData>
    <row r="1" spans="2:39" ht="4.5" customHeight="1" x14ac:dyDescent="0.2"/>
    <row r="2" spans="2:39" ht="9.75" customHeight="1" x14ac:dyDescent="0.2">
      <c r="B2" s="307" t="s">
        <v>31</v>
      </c>
      <c r="C2" s="307"/>
      <c r="D2" s="307"/>
      <c r="E2" s="307"/>
      <c r="F2" s="307"/>
      <c r="G2" s="307"/>
      <c r="H2" s="307"/>
      <c r="I2" s="307"/>
      <c r="J2" s="307"/>
      <c r="K2" s="307"/>
      <c r="L2" s="307"/>
      <c r="M2" s="307"/>
      <c r="N2" s="307"/>
      <c r="O2" s="307"/>
      <c r="P2" s="307"/>
      <c r="Q2" s="307"/>
      <c r="R2" s="307"/>
      <c r="S2" s="5"/>
      <c r="T2" s="5"/>
      <c r="U2" s="5"/>
      <c r="V2" s="5"/>
      <c r="W2" s="5"/>
      <c r="X2" s="5"/>
      <c r="Y2" s="5"/>
      <c r="Z2" s="5"/>
      <c r="AA2" s="5"/>
      <c r="AB2" s="5"/>
      <c r="AC2" s="5"/>
      <c r="AD2" s="5"/>
      <c r="AE2" s="5"/>
      <c r="AF2" s="5"/>
      <c r="AG2" s="5"/>
      <c r="AH2" s="5"/>
      <c r="AI2" s="5"/>
      <c r="AJ2" s="5"/>
      <c r="AK2" s="5"/>
      <c r="AL2" s="5"/>
      <c r="AM2" s="5"/>
    </row>
    <row r="3" spans="2:39" x14ac:dyDescent="0.2">
      <c r="B3" s="308"/>
      <c r="C3" s="308"/>
      <c r="D3" s="308"/>
      <c r="E3" s="308"/>
      <c r="F3" s="308"/>
      <c r="G3" s="308"/>
      <c r="H3" s="308"/>
      <c r="I3" s="308"/>
      <c r="J3" s="308"/>
      <c r="K3" s="308"/>
      <c r="L3" s="308"/>
      <c r="M3" s="308"/>
      <c r="N3" s="308"/>
      <c r="O3" s="308"/>
      <c r="P3" s="308"/>
      <c r="Q3" s="308"/>
      <c r="R3" s="308"/>
      <c r="S3" s="25"/>
      <c r="T3" s="25"/>
      <c r="U3" s="25"/>
      <c r="V3" s="25"/>
      <c r="W3" s="25"/>
      <c r="X3" s="25"/>
      <c r="Y3" s="25"/>
      <c r="Z3" s="25"/>
      <c r="AA3" s="25"/>
      <c r="AB3" s="25"/>
      <c r="AC3" s="25"/>
      <c r="AD3" s="25"/>
      <c r="AE3" s="25"/>
      <c r="AF3" s="25"/>
      <c r="AG3" s="25"/>
      <c r="AH3" s="25"/>
      <c r="AI3" s="25"/>
      <c r="AJ3" s="25"/>
      <c r="AK3" s="25"/>
      <c r="AL3" s="25"/>
      <c r="AM3" s="25"/>
    </row>
    <row r="4" spans="2:39" ht="7.5" customHeight="1" x14ac:dyDescent="0.2"/>
    <row r="5" spans="2:39" x14ac:dyDescent="0.2">
      <c r="B5" s="29" t="s">
        <v>55</v>
      </c>
      <c r="C5" s="29"/>
      <c r="D5" s="29"/>
      <c r="E5" s="29"/>
      <c r="F5" s="29"/>
      <c r="G5" s="29"/>
      <c r="H5" s="29"/>
      <c r="I5" s="29"/>
      <c r="J5" s="29"/>
      <c r="K5" s="29"/>
      <c r="L5" s="29"/>
      <c r="M5" s="26"/>
      <c r="N5" s="29" t="s">
        <v>53</v>
      </c>
      <c r="O5" s="29"/>
      <c r="P5" s="29"/>
      <c r="Q5" s="29"/>
      <c r="R5" s="29"/>
      <c r="S5" s="29"/>
      <c r="T5" s="29"/>
      <c r="U5" s="29"/>
      <c r="V5" s="29"/>
      <c r="W5" s="29"/>
      <c r="X5" s="29"/>
      <c r="Y5" s="29"/>
      <c r="Z5" s="29"/>
      <c r="AA5" s="29"/>
      <c r="AB5" s="29"/>
      <c r="AC5" s="29"/>
      <c r="AD5" s="29"/>
      <c r="AE5" s="29"/>
      <c r="AF5" s="29"/>
      <c r="AG5" s="29"/>
      <c r="AH5" s="29"/>
      <c r="AI5" s="29"/>
      <c r="AJ5" s="29"/>
      <c r="AK5" s="29"/>
      <c r="AL5" s="29"/>
      <c r="AM5" s="29"/>
    </row>
    <row r="26" spans="2:39" x14ac:dyDescent="0.2">
      <c r="L26" s="26"/>
      <c r="M26" s="26"/>
      <c r="N26" s="26"/>
      <c r="O26" s="26"/>
      <c r="P26" s="26"/>
      <c r="Q26" s="26"/>
      <c r="R26" s="26"/>
      <c r="S26" s="26"/>
      <c r="T26" s="26"/>
      <c r="U26" s="26"/>
      <c r="V26" s="26"/>
      <c r="W26" s="26"/>
      <c r="X26" s="26"/>
    </row>
    <row r="27" spans="2:39" x14ac:dyDescent="0.2">
      <c r="N27" s="29" t="s">
        <v>52</v>
      </c>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row>
    <row r="29" spans="2:39" x14ac:dyDescent="0.2">
      <c r="N29" s="31" t="s">
        <v>57</v>
      </c>
      <c r="O29" s="1" t="s">
        <v>66</v>
      </c>
    </row>
    <row r="30" spans="2:39" x14ac:dyDescent="0.2">
      <c r="B30" s="305" t="s">
        <v>32</v>
      </c>
      <c r="C30" s="305"/>
      <c r="D30" s="305"/>
      <c r="E30" s="305"/>
      <c r="F30" s="305"/>
      <c r="G30" s="304" t="s">
        <v>40</v>
      </c>
      <c r="H30" s="304"/>
      <c r="I30" s="304"/>
      <c r="J30" s="304" t="s">
        <v>51</v>
      </c>
      <c r="K30" s="304"/>
      <c r="L30" s="304"/>
      <c r="N30" s="31" t="s">
        <v>57</v>
      </c>
      <c r="O30" s="32" t="s">
        <v>65</v>
      </c>
    </row>
    <row r="31" spans="2:39" x14ac:dyDescent="0.2">
      <c r="B31" s="305" t="s">
        <v>19</v>
      </c>
      <c r="C31" s="305"/>
      <c r="D31" s="305"/>
      <c r="E31" s="305"/>
      <c r="F31" s="305"/>
      <c r="G31" s="304" t="s">
        <v>41</v>
      </c>
      <c r="H31" s="304"/>
      <c r="I31" s="304"/>
      <c r="J31" s="304"/>
      <c r="K31" s="304"/>
      <c r="L31" s="304"/>
      <c r="N31" s="31" t="s">
        <v>57</v>
      </c>
      <c r="O31" s="32" t="s">
        <v>62</v>
      </c>
    </row>
    <row r="32" spans="2:39" x14ac:dyDescent="0.2">
      <c r="B32" s="305" t="s">
        <v>23</v>
      </c>
      <c r="C32" s="305"/>
      <c r="D32" s="305"/>
      <c r="E32" s="305"/>
      <c r="F32" s="305"/>
      <c r="G32" s="304" t="s">
        <v>44</v>
      </c>
      <c r="H32" s="304"/>
      <c r="I32" s="304"/>
      <c r="J32" s="304"/>
      <c r="K32" s="304"/>
      <c r="L32" s="304"/>
      <c r="N32" s="31" t="s">
        <v>57</v>
      </c>
      <c r="O32" s="32" t="s">
        <v>64</v>
      </c>
    </row>
    <row r="33" spans="2:15" x14ac:dyDescent="0.2">
      <c r="B33" s="305" t="s">
        <v>33</v>
      </c>
      <c r="C33" s="305"/>
      <c r="D33" s="305"/>
      <c r="E33" s="305"/>
      <c r="F33" s="305"/>
      <c r="G33" s="304" t="s">
        <v>43</v>
      </c>
      <c r="H33" s="304"/>
      <c r="I33" s="304"/>
      <c r="J33" s="304"/>
      <c r="K33" s="304"/>
      <c r="L33" s="304"/>
      <c r="N33" s="31" t="s">
        <v>57</v>
      </c>
      <c r="O33" s="32" t="s">
        <v>67</v>
      </c>
    </row>
    <row r="34" spans="2:15" x14ac:dyDescent="0.2">
      <c r="B34" s="305" t="s">
        <v>34</v>
      </c>
      <c r="C34" s="305"/>
      <c r="D34" s="305"/>
      <c r="E34" s="305"/>
      <c r="F34" s="305"/>
      <c r="G34" s="304" t="s">
        <v>42</v>
      </c>
      <c r="H34" s="304"/>
      <c r="I34" s="304"/>
      <c r="J34" s="304"/>
      <c r="K34" s="304"/>
      <c r="L34" s="304"/>
      <c r="N34" s="31" t="s">
        <v>57</v>
      </c>
      <c r="O34" s="32" t="s">
        <v>63</v>
      </c>
    </row>
    <row r="35" spans="2:15" x14ac:dyDescent="0.2">
      <c r="B35" s="305" t="s">
        <v>35</v>
      </c>
      <c r="C35" s="305"/>
      <c r="D35" s="305"/>
      <c r="E35" s="305" t="s">
        <v>36</v>
      </c>
      <c r="F35" s="305"/>
      <c r="G35" s="304" t="s">
        <v>45</v>
      </c>
      <c r="H35" s="304"/>
      <c r="I35" s="304"/>
      <c r="J35" s="304"/>
      <c r="K35" s="304"/>
      <c r="L35" s="304"/>
      <c r="N35" s="31" t="s">
        <v>57</v>
      </c>
      <c r="O35" s="32" t="s">
        <v>59</v>
      </c>
    </row>
    <row r="36" spans="2:15" x14ac:dyDescent="0.2">
      <c r="B36" s="305"/>
      <c r="C36" s="305"/>
      <c r="D36" s="305"/>
      <c r="E36" s="305" t="s">
        <v>37</v>
      </c>
      <c r="F36" s="305"/>
      <c r="G36" s="304" t="s">
        <v>45</v>
      </c>
      <c r="H36" s="304"/>
      <c r="I36" s="304"/>
      <c r="J36" s="304"/>
      <c r="K36" s="304"/>
      <c r="L36" s="304"/>
      <c r="N36" s="31" t="s">
        <v>57</v>
      </c>
      <c r="O36" s="32" t="s">
        <v>60</v>
      </c>
    </row>
    <row r="37" spans="2:15" x14ac:dyDescent="0.2">
      <c r="B37" s="305"/>
      <c r="C37" s="305"/>
      <c r="D37" s="305"/>
      <c r="E37" s="305" t="s">
        <v>38</v>
      </c>
      <c r="F37" s="305"/>
      <c r="G37" s="304" t="s">
        <v>46</v>
      </c>
      <c r="H37" s="304"/>
      <c r="I37" s="304"/>
      <c r="J37" s="304" t="s">
        <v>47</v>
      </c>
      <c r="K37" s="304"/>
      <c r="L37" s="304"/>
      <c r="N37" s="31" t="s">
        <v>57</v>
      </c>
      <c r="O37" s="32" t="s">
        <v>61</v>
      </c>
    </row>
    <row r="38" spans="2:15" x14ac:dyDescent="0.2">
      <c r="B38" s="305" t="s">
        <v>56</v>
      </c>
      <c r="C38" s="305"/>
      <c r="D38" s="305"/>
      <c r="E38" s="305"/>
      <c r="F38" s="305"/>
      <c r="G38" s="304" t="s">
        <v>48</v>
      </c>
      <c r="H38" s="304"/>
      <c r="I38" s="304"/>
      <c r="J38" s="304"/>
      <c r="K38" s="304"/>
      <c r="L38" s="304"/>
      <c r="N38" s="31" t="s">
        <v>57</v>
      </c>
      <c r="O38" s="32" t="s">
        <v>58</v>
      </c>
    </row>
    <row r="39" spans="2:15" x14ac:dyDescent="0.2">
      <c r="B39" s="305" t="s">
        <v>39</v>
      </c>
      <c r="C39" s="305"/>
      <c r="D39" s="305"/>
      <c r="E39" s="305"/>
      <c r="F39" s="305"/>
      <c r="G39" s="304" t="s">
        <v>49</v>
      </c>
      <c r="H39" s="304"/>
      <c r="I39" s="304"/>
      <c r="J39" s="304" t="s">
        <v>50</v>
      </c>
      <c r="K39" s="304"/>
      <c r="L39" s="304"/>
      <c r="O39" s="32" t="s">
        <v>68</v>
      </c>
    </row>
    <row r="40" spans="2:15" x14ac:dyDescent="0.2">
      <c r="B40" s="306" t="s">
        <v>54</v>
      </c>
      <c r="C40" s="306"/>
      <c r="D40" s="306"/>
      <c r="E40" s="306"/>
      <c r="F40" s="306"/>
      <c r="G40" s="306"/>
      <c r="H40" s="306"/>
      <c r="I40" s="306"/>
      <c r="J40" s="306"/>
      <c r="K40" s="306"/>
      <c r="L40" s="306"/>
    </row>
  </sheetData>
  <mergeCells count="28">
    <mergeCell ref="B2:R3"/>
    <mergeCell ref="E35:F35"/>
    <mergeCell ref="E36:F36"/>
    <mergeCell ref="E37:F37"/>
    <mergeCell ref="J30:L30"/>
    <mergeCell ref="B37:D37"/>
    <mergeCell ref="B30:F30"/>
    <mergeCell ref="B31:F31"/>
    <mergeCell ref="B32:F32"/>
    <mergeCell ref="B33:F33"/>
    <mergeCell ref="B34:F34"/>
    <mergeCell ref="B35:D35"/>
    <mergeCell ref="B36:D36"/>
    <mergeCell ref="G31:L31"/>
    <mergeCell ref="G32:L32"/>
    <mergeCell ref="G33:L33"/>
    <mergeCell ref="B39:F39"/>
    <mergeCell ref="B40:L40"/>
    <mergeCell ref="G37:I37"/>
    <mergeCell ref="J37:L37"/>
    <mergeCell ref="G38:L38"/>
    <mergeCell ref="G39:I39"/>
    <mergeCell ref="J39:L39"/>
    <mergeCell ref="G34:L34"/>
    <mergeCell ref="G35:L35"/>
    <mergeCell ref="G36:L36"/>
    <mergeCell ref="G30:I30"/>
    <mergeCell ref="B38:F38"/>
  </mergeCells>
  <phoneticPr fontId="9"/>
  <pageMargins left="0.25" right="0.25"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3:M51"/>
  <sheetViews>
    <sheetView workbookViewId="0"/>
  </sheetViews>
  <sheetFormatPr defaultRowHeight="13.2" x14ac:dyDescent="0.2"/>
  <cols>
    <col min="1" max="1" width="5.6640625" customWidth="1"/>
    <col min="2" max="3" width="15.6640625" customWidth="1"/>
    <col min="4" max="4" width="15.6640625" style="39" customWidth="1"/>
    <col min="5" max="5" width="2.6640625" customWidth="1"/>
    <col min="6" max="6" width="15.6640625" customWidth="1"/>
    <col min="7" max="7" width="18.88671875" bestFit="1" customWidth="1"/>
    <col min="8" max="8" width="15.6640625" customWidth="1"/>
    <col min="9" max="9" width="15.6640625" style="39" customWidth="1"/>
    <col min="10" max="10" width="2.6640625" customWidth="1"/>
    <col min="11" max="11" width="18.109375" customWidth="1"/>
    <col min="12" max="12" width="16.88671875" customWidth="1"/>
    <col min="13" max="13" width="15.6640625" style="39" customWidth="1"/>
  </cols>
  <sheetData>
    <row r="3" spans="2:13" x14ac:dyDescent="0.2">
      <c r="B3" s="304" t="s">
        <v>76</v>
      </c>
      <c r="C3" s="304"/>
      <c r="D3" s="304"/>
      <c r="F3" s="304" t="s">
        <v>75</v>
      </c>
      <c r="G3" s="304"/>
      <c r="H3" s="304"/>
      <c r="I3" s="304"/>
      <c r="K3" s="304" t="s">
        <v>70</v>
      </c>
      <c r="L3" s="304"/>
      <c r="M3" s="304"/>
    </row>
    <row r="4" spans="2:13" x14ac:dyDescent="0.2">
      <c r="B4" s="30" t="s">
        <v>73</v>
      </c>
      <c r="C4" s="30" t="s">
        <v>69</v>
      </c>
      <c r="D4" s="36" t="s">
        <v>77</v>
      </c>
      <c r="F4" s="30" t="s">
        <v>73</v>
      </c>
      <c r="G4" s="30" t="s">
        <v>69</v>
      </c>
      <c r="H4" s="97" t="s">
        <v>164</v>
      </c>
      <c r="I4" s="36"/>
      <c r="K4" s="33" t="s">
        <v>73</v>
      </c>
      <c r="L4" s="33" t="s">
        <v>69</v>
      </c>
      <c r="M4" s="36" t="s">
        <v>77</v>
      </c>
    </row>
    <row r="5" spans="2:13" hidden="1" x14ac:dyDescent="0.2">
      <c r="B5" s="34"/>
      <c r="C5" s="34"/>
      <c r="D5" s="37"/>
      <c r="F5" s="34"/>
      <c r="G5" s="34"/>
      <c r="H5" s="34"/>
      <c r="I5" s="37"/>
      <c r="K5" s="34"/>
      <c r="L5" s="34"/>
      <c r="M5" s="37"/>
    </row>
    <row r="6" spans="2:13" x14ac:dyDescent="0.2">
      <c r="B6" s="35" t="s">
        <v>74</v>
      </c>
      <c r="C6" s="35" t="s">
        <v>89</v>
      </c>
      <c r="D6" s="38">
        <v>6850</v>
      </c>
      <c r="F6" s="35" t="s">
        <v>111</v>
      </c>
      <c r="G6" s="35" t="s">
        <v>226</v>
      </c>
      <c r="H6" s="35"/>
      <c r="I6" s="38"/>
      <c r="K6" s="35" t="s">
        <v>91</v>
      </c>
      <c r="L6" s="35" t="s">
        <v>90</v>
      </c>
      <c r="M6" s="38"/>
    </row>
    <row r="7" spans="2:13" x14ac:dyDescent="0.2">
      <c r="B7" s="35" t="s">
        <v>74</v>
      </c>
      <c r="C7" s="35" t="s">
        <v>95</v>
      </c>
      <c r="D7" s="38">
        <v>6850</v>
      </c>
      <c r="F7" s="35" t="s">
        <v>111</v>
      </c>
      <c r="G7" s="35" t="s">
        <v>162</v>
      </c>
      <c r="H7" s="35"/>
      <c r="I7" s="38"/>
      <c r="K7" s="35" t="s">
        <v>91</v>
      </c>
      <c r="L7" s="35" t="s">
        <v>94</v>
      </c>
      <c r="M7" s="38"/>
    </row>
    <row r="8" spans="2:13" x14ac:dyDescent="0.2">
      <c r="B8" s="35"/>
      <c r="C8" s="35"/>
      <c r="D8" s="38"/>
      <c r="F8" s="35" t="s">
        <v>111</v>
      </c>
      <c r="G8" s="35" t="s">
        <v>163</v>
      </c>
      <c r="H8" s="35"/>
      <c r="I8" s="38"/>
      <c r="K8" s="35" t="s">
        <v>92</v>
      </c>
      <c r="L8" s="35" t="s">
        <v>93</v>
      </c>
      <c r="M8" s="38">
        <v>5020</v>
      </c>
    </row>
    <row r="9" spans="2:13" x14ac:dyDescent="0.2">
      <c r="B9" s="41"/>
      <c r="C9" s="41"/>
      <c r="D9" s="42"/>
      <c r="F9" s="35" t="s">
        <v>111</v>
      </c>
      <c r="G9" s="35" t="s">
        <v>166</v>
      </c>
      <c r="H9" s="35"/>
      <c r="I9" s="38"/>
      <c r="K9" s="35" t="s">
        <v>92</v>
      </c>
      <c r="L9" s="35" t="s">
        <v>96</v>
      </c>
      <c r="M9" s="38">
        <v>6220</v>
      </c>
    </row>
    <row r="10" spans="2:13" x14ac:dyDescent="0.2">
      <c r="B10" s="5"/>
      <c r="C10" s="5"/>
      <c r="D10" s="43"/>
      <c r="F10" s="35" t="s">
        <v>111</v>
      </c>
      <c r="G10" s="35" t="s">
        <v>167</v>
      </c>
      <c r="H10" s="35"/>
      <c r="I10" s="38"/>
      <c r="K10" s="35" t="s">
        <v>102</v>
      </c>
      <c r="L10" s="35" t="s">
        <v>97</v>
      </c>
      <c r="M10" s="38">
        <v>7020</v>
      </c>
    </row>
    <row r="11" spans="2:13" x14ac:dyDescent="0.2">
      <c r="B11" s="5"/>
      <c r="C11" s="5"/>
      <c r="D11" s="43"/>
      <c r="F11" s="35" t="s">
        <v>111</v>
      </c>
      <c r="G11" s="35" t="s">
        <v>176</v>
      </c>
      <c r="H11" s="35"/>
      <c r="I11" s="38"/>
      <c r="K11" s="35" t="s">
        <v>102</v>
      </c>
      <c r="L11" s="35" t="s">
        <v>98</v>
      </c>
      <c r="M11" s="38">
        <v>8220</v>
      </c>
    </row>
    <row r="12" spans="2:13" x14ac:dyDescent="0.2">
      <c r="B12" s="5"/>
      <c r="C12" s="5"/>
      <c r="D12" s="43"/>
      <c r="F12" s="35" t="s">
        <v>111</v>
      </c>
      <c r="G12" s="35" t="s">
        <v>177</v>
      </c>
      <c r="H12" s="78"/>
      <c r="I12" s="82"/>
      <c r="K12" s="35" t="s">
        <v>99</v>
      </c>
      <c r="L12" s="35" t="s">
        <v>100</v>
      </c>
      <c r="M12" s="38">
        <v>7320</v>
      </c>
    </row>
    <row r="13" spans="2:13" x14ac:dyDescent="0.2">
      <c r="B13" s="5"/>
      <c r="C13" s="5"/>
      <c r="D13" s="43"/>
      <c r="F13" s="137" t="s">
        <v>197</v>
      </c>
      <c r="G13" s="35" t="s">
        <v>194</v>
      </c>
      <c r="H13" s="137"/>
      <c r="I13" s="38"/>
      <c r="K13" s="35" t="s">
        <v>99</v>
      </c>
      <c r="L13" s="35" t="s">
        <v>101</v>
      </c>
      <c r="M13" s="40">
        <v>8946</v>
      </c>
    </row>
    <row r="14" spans="2:13" x14ac:dyDescent="0.2">
      <c r="B14" s="5"/>
      <c r="C14" s="5"/>
      <c r="D14" s="43"/>
      <c r="F14" s="95" t="s">
        <v>197</v>
      </c>
      <c r="G14" s="95" t="s">
        <v>213</v>
      </c>
      <c r="H14" s="95">
        <v>45</v>
      </c>
      <c r="I14" s="38"/>
      <c r="K14" s="35" t="s">
        <v>103</v>
      </c>
      <c r="L14" s="35" t="s">
        <v>104</v>
      </c>
      <c r="M14" s="40">
        <v>9320</v>
      </c>
    </row>
    <row r="15" spans="2:13" x14ac:dyDescent="0.2">
      <c r="B15" s="5"/>
      <c r="C15" s="5"/>
      <c r="D15" s="43"/>
      <c r="F15" s="95" t="s">
        <v>197</v>
      </c>
      <c r="G15" s="95" t="s">
        <v>212</v>
      </c>
      <c r="H15" s="95">
        <v>24</v>
      </c>
      <c r="I15" s="38"/>
      <c r="K15" s="35" t="s">
        <v>103</v>
      </c>
      <c r="L15" s="35" t="s">
        <v>105</v>
      </c>
      <c r="M15" s="40">
        <v>10520</v>
      </c>
    </row>
    <row r="16" spans="2:13" x14ac:dyDescent="0.2">
      <c r="B16" s="5"/>
      <c r="C16" s="5"/>
      <c r="D16" s="43"/>
      <c r="F16" s="95" t="s">
        <v>197</v>
      </c>
      <c r="G16" s="95" t="s">
        <v>211</v>
      </c>
      <c r="H16" s="95">
        <v>45</v>
      </c>
      <c r="I16" s="38"/>
      <c r="K16" s="35"/>
      <c r="L16" s="35"/>
      <c r="M16" s="40"/>
    </row>
    <row r="17" spans="6:13" x14ac:dyDescent="0.2">
      <c r="F17" s="95" t="s">
        <v>197</v>
      </c>
      <c r="G17" s="95" t="s">
        <v>210</v>
      </c>
      <c r="H17" s="95">
        <v>24</v>
      </c>
      <c r="I17" s="38"/>
      <c r="K17" s="41"/>
      <c r="L17" s="41"/>
      <c r="M17" s="44"/>
    </row>
    <row r="18" spans="6:13" x14ac:dyDescent="0.2">
      <c r="F18" s="95" t="s">
        <v>197</v>
      </c>
      <c r="G18" s="95" t="s">
        <v>209</v>
      </c>
      <c r="H18" s="95">
        <v>65</v>
      </c>
      <c r="I18" s="38"/>
      <c r="K18" s="5"/>
      <c r="L18" s="5"/>
      <c r="M18" s="43"/>
    </row>
    <row r="19" spans="6:13" x14ac:dyDescent="0.2">
      <c r="F19" s="95" t="s">
        <v>197</v>
      </c>
      <c r="G19" s="95" t="s">
        <v>208</v>
      </c>
      <c r="H19" s="95">
        <v>30</v>
      </c>
      <c r="I19" s="38"/>
    </row>
    <row r="20" spans="6:13" x14ac:dyDescent="0.2">
      <c r="F20" s="95" t="s">
        <v>197</v>
      </c>
      <c r="G20" s="95" t="s">
        <v>207</v>
      </c>
      <c r="H20" s="96">
        <v>65</v>
      </c>
      <c r="I20" s="38"/>
    </row>
    <row r="21" spans="6:13" x14ac:dyDescent="0.2">
      <c r="F21" s="95" t="s">
        <v>197</v>
      </c>
      <c r="G21" s="95" t="s">
        <v>206</v>
      </c>
      <c r="H21" s="95">
        <v>30</v>
      </c>
      <c r="I21" s="38"/>
    </row>
    <row r="22" spans="6:13" x14ac:dyDescent="0.2">
      <c r="F22" s="95" t="s">
        <v>197</v>
      </c>
      <c r="G22" s="95" t="s">
        <v>205</v>
      </c>
      <c r="H22" s="95">
        <v>50</v>
      </c>
      <c r="I22" s="38"/>
    </row>
    <row r="23" spans="6:13" x14ac:dyDescent="0.2">
      <c r="F23" s="95" t="s">
        <v>197</v>
      </c>
      <c r="G23" s="95" t="s">
        <v>204</v>
      </c>
      <c r="H23" s="95">
        <v>29</v>
      </c>
      <c r="I23" s="38"/>
    </row>
    <row r="24" spans="6:13" x14ac:dyDescent="0.2">
      <c r="F24" s="95" t="s">
        <v>197</v>
      </c>
      <c r="G24" s="95" t="s">
        <v>203</v>
      </c>
      <c r="H24" s="95">
        <v>50</v>
      </c>
      <c r="I24" s="38"/>
    </row>
    <row r="25" spans="6:13" x14ac:dyDescent="0.2">
      <c r="F25" s="95" t="s">
        <v>197</v>
      </c>
      <c r="G25" s="95" t="s">
        <v>202</v>
      </c>
      <c r="H25" s="95">
        <v>29</v>
      </c>
      <c r="I25" s="38"/>
    </row>
    <row r="26" spans="6:13" x14ac:dyDescent="0.2">
      <c r="F26" s="95" t="s">
        <v>197</v>
      </c>
      <c r="G26" s="95" t="s">
        <v>201</v>
      </c>
      <c r="H26" s="95">
        <v>65</v>
      </c>
      <c r="I26" s="38"/>
    </row>
    <row r="27" spans="6:13" x14ac:dyDescent="0.2">
      <c r="F27" s="95" t="s">
        <v>197</v>
      </c>
      <c r="G27" s="95" t="s">
        <v>200</v>
      </c>
      <c r="H27" s="95">
        <v>35</v>
      </c>
      <c r="I27" s="38"/>
    </row>
    <row r="28" spans="6:13" x14ac:dyDescent="0.2">
      <c r="F28" s="95" t="s">
        <v>197</v>
      </c>
      <c r="G28" s="95" t="s">
        <v>199</v>
      </c>
      <c r="H28" s="96">
        <v>65</v>
      </c>
      <c r="I28" s="38"/>
    </row>
    <row r="29" spans="6:13" x14ac:dyDescent="0.2">
      <c r="F29" s="95" t="s">
        <v>197</v>
      </c>
      <c r="G29" s="95" t="s">
        <v>198</v>
      </c>
      <c r="H29" s="96">
        <v>35</v>
      </c>
      <c r="I29" s="38"/>
    </row>
    <row r="30" spans="6:13" x14ac:dyDescent="0.2">
      <c r="F30" s="35" t="s">
        <v>197</v>
      </c>
      <c r="G30" s="35" t="s">
        <v>165</v>
      </c>
      <c r="H30" s="78"/>
      <c r="I30" s="82"/>
    </row>
    <row r="31" spans="6:13" x14ac:dyDescent="0.2">
      <c r="F31" s="35" t="s">
        <v>197</v>
      </c>
      <c r="G31" s="35" t="s">
        <v>168</v>
      </c>
      <c r="H31" s="78"/>
      <c r="I31" s="82"/>
    </row>
    <row r="32" spans="6:13" x14ac:dyDescent="0.2">
      <c r="F32" s="35" t="s">
        <v>197</v>
      </c>
      <c r="G32" s="35" t="s">
        <v>169</v>
      </c>
      <c r="H32" s="78"/>
      <c r="I32" s="82"/>
    </row>
    <row r="33" spans="6:9" x14ac:dyDescent="0.2">
      <c r="F33" s="35" t="s">
        <v>197</v>
      </c>
      <c r="G33" s="35" t="s">
        <v>170</v>
      </c>
      <c r="H33" s="78"/>
      <c r="I33" s="82"/>
    </row>
    <row r="34" spans="6:9" x14ac:dyDescent="0.2">
      <c r="F34" s="35" t="s">
        <v>197</v>
      </c>
      <c r="G34" s="35" t="s">
        <v>171</v>
      </c>
      <c r="H34" s="78"/>
      <c r="I34" s="82"/>
    </row>
    <row r="35" spans="6:9" x14ac:dyDescent="0.2">
      <c r="F35" s="35" t="s">
        <v>197</v>
      </c>
      <c r="G35" s="35" t="s">
        <v>172</v>
      </c>
      <c r="H35" s="78"/>
      <c r="I35" s="82"/>
    </row>
    <row r="36" spans="6:9" x14ac:dyDescent="0.2">
      <c r="F36" s="35"/>
      <c r="G36" s="35"/>
      <c r="H36" s="78"/>
      <c r="I36" s="82"/>
    </row>
    <row r="37" spans="6:9" x14ac:dyDescent="0.2">
      <c r="F37" s="35"/>
      <c r="G37" s="35"/>
      <c r="H37" s="78"/>
      <c r="I37" s="82"/>
    </row>
    <row r="38" spans="6:9" x14ac:dyDescent="0.2">
      <c r="F38" s="35"/>
      <c r="G38" s="35"/>
      <c r="H38" s="78"/>
      <c r="I38" s="82"/>
    </row>
    <row r="39" spans="6:9" x14ac:dyDescent="0.2">
      <c r="F39" s="35"/>
      <c r="G39" s="35"/>
      <c r="H39" s="78"/>
      <c r="I39" s="82"/>
    </row>
    <row r="40" spans="6:9" x14ac:dyDescent="0.2">
      <c r="F40" s="35"/>
      <c r="G40" s="35"/>
      <c r="H40" s="78"/>
      <c r="I40" s="82"/>
    </row>
    <row r="41" spans="6:9" x14ac:dyDescent="0.2">
      <c r="F41" s="35"/>
      <c r="G41" s="35"/>
      <c r="H41" s="78"/>
      <c r="I41" s="82"/>
    </row>
    <row r="42" spans="6:9" x14ac:dyDescent="0.2">
      <c r="F42" s="35"/>
      <c r="G42" s="78"/>
      <c r="H42" s="78"/>
      <c r="I42" s="82"/>
    </row>
    <row r="43" spans="6:9" x14ac:dyDescent="0.2">
      <c r="F43" s="35" t="s">
        <v>111</v>
      </c>
      <c r="G43" s="78" t="s">
        <v>135</v>
      </c>
      <c r="H43" s="78">
        <v>65</v>
      </c>
      <c r="I43" s="82"/>
    </row>
    <row r="44" spans="6:9" x14ac:dyDescent="0.2">
      <c r="F44" s="41" t="s">
        <v>117</v>
      </c>
      <c r="G44" s="41"/>
      <c r="H44" s="41"/>
      <c r="I44" s="42"/>
    </row>
    <row r="45" spans="6:9" x14ac:dyDescent="0.2">
      <c r="F45" s="5"/>
      <c r="G45" s="5"/>
      <c r="H45" s="5"/>
      <c r="I45" s="43"/>
    </row>
    <row r="46" spans="6:9" x14ac:dyDescent="0.2">
      <c r="F46" s="5"/>
      <c r="G46" s="5"/>
      <c r="H46" s="5"/>
      <c r="I46" s="43"/>
    </row>
    <row r="47" spans="6:9" x14ac:dyDescent="0.2">
      <c r="F47" s="5"/>
      <c r="G47" s="5"/>
      <c r="H47" s="5"/>
      <c r="I47" s="43"/>
    </row>
    <row r="48" spans="6:9" x14ac:dyDescent="0.2">
      <c r="F48" s="5"/>
      <c r="G48" s="5"/>
      <c r="H48" s="5"/>
      <c r="I48" s="43"/>
    </row>
    <row r="49" spans="6:9" x14ac:dyDescent="0.2">
      <c r="F49" s="79"/>
      <c r="G49" s="5"/>
      <c r="H49" s="5"/>
      <c r="I49" s="43"/>
    </row>
    <row r="50" spans="6:9" x14ac:dyDescent="0.2">
      <c r="F50" s="5"/>
      <c r="G50" s="5"/>
      <c r="H50" s="5"/>
      <c r="I50" s="43"/>
    </row>
    <row r="51" spans="6:9" x14ac:dyDescent="0.2">
      <c r="F51" s="5"/>
      <c r="G51" s="5"/>
      <c r="H51" s="5"/>
      <c r="I51" s="43"/>
    </row>
  </sheetData>
  <sheetProtection algorithmName="SHA-512" hashValue="Lq0VO2hwajlK6e7KHv2WOW3Y/P0BGdKt/1FUhyVjZoQbbmp31851KEcckfIBCFLt3IK8l690J4zDZIC2AgvT8A==" saltValue="z77u3GWvKQ9BlafE+rHngg==" spinCount="100000" sheet="1" objects="1" scenarios="1"/>
  <mergeCells count="3">
    <mergeCell ref="K3:M3"/>
    <mergeCell ref="F3:I3"/>
    <mergeCell ref="B3:D3"/>
  </mergeCells>
  <phoneticPr fontId="9"/>
  <pageMargins left="0" right="0"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1階換気経路</vt:lpstr>
      <vt:lpstr>1階換気経路 (LA)</vt:lpstr>
      <vt:lpstr>1階換気経路(A3用)</vt:lpstr>
      <vt:lpstr>【入力例】</vt:lpstr>
      <vt:lpstr>換気量計算 機種選定書</vt:lpstr>
      <vt:lpstr>注意書</vt:lpstr>
      <vt:lpstr>配線図</vt:lpstr>
      <vt:lpstr>項目関係</vt:lpstr>
      <vt:lpstr>【入力例】!Print_Area</vt:lpstr>
      <vt:lpstr>'1階換気経路'!Print_Area</vt:lpstr>
      <vt:lpstr>'1階換気経路 (LA)'!Print_Area</vt:lpstr>
      <vt:lpstr>'1階換気経路(A3用)'!Print_Area</vt:lpstr>
      <vt:lpstr>'換気量計算 機種選定書'!Print_Area</vt:lpstr>
      <vt:lpstr>項目関係!Print_Area</vt:lpstr>
      <vt:lpstr>注意書!Print_Area</vt:lpstr>
      <vt:lpstr>配線図!Print_Area</vt:lpstr>
      <vt:lpstr>フード機種型番</vt:lpstr>
      <vt:lpstr>フード機種品名</vt:lpstr>
      <vt:lpstr>給気機材型番</vt:lpstr>
      <vt:lpstr>給気機材品名</vt:lpstr>
      <vt:lpstr>金額</vt:lpstr>
      <vt:lpstr>排気機材型番</vt:lpstr>
      <vt:lpstr>排気機材品名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kayaba</dc:creator>
  <cp:lastModifiedBy>takahashi yusuke</cp:lastModifiedBy>
  <cp:lastPrinted>2022-03-10T07:17:37Z</cp:lastPrinted>
  <dcterms:created xsi:type="dcterms:W3CDTF">2009-05-15T11:10:34Z</dcterms:created>
  <dcterms:modified xsi:type="dcterms:W3CDTF">2023-01-18T02:52:37Z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a59716-6edf-4219-927d-84156dd5a935_Enabled">
    <vt:lpwstr>true</vt:lpwstr>
  </property>
  <property fmtid="{D5CDD505-2E9C-101B-9397-08002B2CF9AE}" pid="3" name="MSIP_Label_15a59716-6edf-4219-927d-84156dd5a935_SetDate">
    <vt:lpwstr>2022-05-20T10:32:22Z</vt:lpwstr>
  </property>
  <property fmtid="{D5CDD505-2E9C-101B-9397-08002B2CF9AE}" pid="4" name="MSIP_Label_15a59716-6edf-4219-927d-84156dd5a935_Method">
    <vt:lpwstr>Privileged</vt:lpwstr>
  </property>
  <property fmtid="{D5CDD505-2E9C-101B-9397-08002B2CF9AE}" pid="5" name="MSIP_Label_15a59716-6edf-4219-927d-84156dd5a935_Name">
    <vt:lpwstr>Public</vt:lpwstr>
  </property>
  <property fmtid="{D5CDD505-2E9C-101B-9397-08002B2CF9AE}" pid="6" name="MSIP_Label_15a59716-6edf-4219-927d-84156dd5a935_SiteId">
    <vt:lpwstr>420c935a-f900-4995-aeb1-9af57e8e12fc</vt:lpwstr>
  </property>
  <property fmtid="{D5CDD505-2E9C-101B-9397-08002B2CF9AE}" pid="7" name="MSIP_Label_15a59716-6edf-4219-927d-84156dd5a935_ActionId">
    <vt:lpwstr>35c77fd5-b194-4e5c-9044-e3da38afe726</vt:lpwstr>
  </property>
  <property fmtid="{D5CDD505-2E9C-101B-9397-08002B2CF9AE}" pid="8" name="MSIP_Label_15a59716-6edf-4219-927d-84156dd5a935_ContentBits">
    <vt:lpwstr>0</vt:lpwstr>
  </property>
</Properties>
</file>